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5521" yWindow="65521" windowWidth="15180" windowHeight="8235" firstSheet="4" activeTab="9"/>
  </bookViews>
  <sheets>
    <sheet name="Лист1" sheetId="1" state="hidden" r:id="rId1"/>
    <sheet name="2013 год" sheetId="3" r:id="rId2"/>
    <sheet name="свод-2013г." sheetId="2" r:id="rId3"/>
    <sheet name="2012г." sheetId="4" r:id="rId4"/>
    <sheet name="нет финас.на 2013г." sheetId="5" r:id="rId5"/>
    <sheet name="2012г.МЦП" sheetId="6" r:id="rId6"/>
    <sheet name="2012г.нацпроекты" sheetId="7" r:id="rId7"/>
    <sheet name="План по финас.на 2012г." sheetId="8" r:id="rId8"/>
    <sheet name=" исполнение МЦП-6 мес." sheetId="9" r:id="rId9"/>
    <sheet name="Отчёт" sheetId="15" r:id="rId10"/>
  </sheets>
  <definedNames>
    <definedName name="_xlnm.Print_Area" localSheetId="3">'2012г.'!$B$1:$G$36</definedName>
    <definedName name="_xlnm.Print_Area" localSheetId="9">'Отчёт'!$A$1:$N$103</definedName>
  </definedNames>
  <calcPr calcId="124519" refMode="R1C1"/>
</workbook>
</file>

<file path=xl/sharedStrings.xml><?xml version="1.0" encoding="utf-8"?>
<sst xmlns="http://schemas.openxmlformats.org/spreadsheetml/2006/main" count="1242" uniqueCount="597">
  <si>
    <t xml:space="preserve">      </t>
  </si>
  <si>
    <t xml:space="preserve">    №</t>
  </si>
  <si>
    <t xml:space="preserve">   Разработчики программы</t>
  </si>
  <si>
    <t xml:space="preserve">                 ( участники)</t>
  </si>
  <si>
    <t xml:space="preserve">                    Капитальное строительство</t>
  </si>
  <si>
    <t xml:space="preserve">в    Варненском    муниципальном    районе </t>
  </si>
  <si>
    <t>областной</t>
  </si>
  <si>
    <t>бюджет</t>
  </si>
  <si>
    <t>всего</t>
  </si>
  <si>
    <t>Ед.</t>
  </si>
  <si>
    <t>измер.</t>
  </si>
  <si>
    <t>Выделяемые  средства</t>
  </si>
  <si>
    <t>млн.руб.</t>
  </si>
  <si>
    <t>Итого по программе</t>
  </si>
  <si>
    <t>Дата</t>
  </si>
  <si>
    <t>принятия</t>
  </si>
  <si>
    <t>№ 119</t>
  </si>
  <si>
    <t>22.12.2011г.</t>
  </si>
  <si>
    <t xml:space="preserve">Наименование  целевой </t>
  </si>
  <si>
    <t>программы</t>
  </si>
  <si>
    <t xml:space="preserve">Социальная поддержка населения </t>
  </si>
  <si>
    <t xml:space="preserve">Варненского    муниципального    района </t>
  </si>
  <si>
    <t>№ 99</t>
  </si>
  <si>
    <t>22.11.2011г.</t>
  </si>
  <si>
    <t>ная районная больница"</t>
  </si>
  <si>
    <t>УСЗН администрации</t>
  </si>
  <si>
    <t>Варненского муницип.р-на</t>
  </si>
  <si>
    <t>Сельские поселения</t>
  </si>
  <si>
    <t>Алексеевское с/поселение</t>
  </si>
  <si>
    <t>Варненское с/поселение</t>
  </si>
  <si>
    <t>Казановское с/поселение</t>
  </si>
  <si>
    <t>Кулевчинское с/поселение</t>
  </si>
  <si>
    <t>Лейпцигское с/поселение</t>
  </si>
  <si>
    <t>Новоуральское с/поселение</t>
  </si>
  <si>
    <t>Капитальный  ремонт многоквартирных</t>
  </si>
  <si>
    <t>домов Варненского муниципального р-на</t>
  </si>
  <si>
    <t>№ 120</t>
  </si>
  <si>
    <t>соц.обслуж-я населения "</t>
  </si>
  <si>
    <t>МУЗ "Варненская централь-</t>
  </si>
  <si>
    <t>источники финансирования</t>
  </si>
  <si>
    <t>фед.</t>
  </si>
  <si>
    <t xml:space="preserve">МУ "Управление </t>
  </si>
  <si>
    <t xml:space="preserve">МУ " Управление </t>
  </si>
  <si>
    <t>инфраструктуры Варненского муницип.р-на</t>
  </si>
  <si>
    <t>№ 13</t>
  </si>
  <si>
    <t xml:space="preserve"> строительства и ЖКХ "</t>
  </si>
  <si>
    <t>Комплексное развитие систем коммуналь-</t>
  </si>
  <si>
    <t xml:space="preserve">Поддержка и развитие дошкольного </t>
  </si>
  <si>
    <t>образования  в Варненском муницип.р-не</t>
  </si>
  <si>
    <t>№ 18</t>
  </si>
  <si>
    <t>14.04.2010 г.</t>
  </si>
  <si>
    <t>Отдел образования</t>
  </si>
  <si>
    <t>администрации</t>
  </si>
  <si>
    <t>т.ч.</t>
  </si>
  <si>
    <t xml:space="preserve"> МУ "Комплексный центр</t>
  </si>
  <si>
    <t xml:space="preserve">Повышение энергетической эффективности </t>
  </si>
  <si>
    <t>экономики Варненского муниципального</t>
  </si>
  <si>
    <t xml:space="preserve">района и сокращения энергетических  </t>
  </si>
  <si>
    <t>издержек в бюджетном секторе</t>
  </si>
  <si>
    <t>№ 53</t>
  </si>
  <si>
    <t>28.07.2010г.</t>
  </si>
  <si>
    <t>Муниципальные предприятия</t>
  </si>
  <si>
    <t>внебюджет.</t>
  </si>
  <si>
    <t>средства</t>
  </si>
  <si>
    <t>Организация здорового питания школьников</t>
  </si>
  <si>
    <t>в образовательных учреждениях</t>
  </si>
  <si>
    <t>№ 75</t>
  </si>
  <si>
    <t>27.10.2010г.</t>
  </si>
  <si>
    <t xml:space="preserve">Организация отдыха,оздоровления и </t>
  </si>
  <si>
    <t>занятости детей в летние каникулы</t>
  </si>
  <si>
    <t>№ 76</t>
  </si>
  <si>
    <t>Директор ДЮСШ</t>
  </si>
  <si>
    <t>Руководители ОУ</t>
  </si>
  <si>
    <t>Центр занятости населения</t>
  </si>
  <si>
    <t>Главы с/поселений</t>
  </si>
  <si>
    <t>Администрация детского дома</t>
  </si>
  <si>
    <t>Отдел культуры</t>
  </si>
  <si>
    <t>Спорткомитет</t>
  </si>
  <si>
    <t>Центр соцзащиты</t>
  </si>
  <si>
    <t xml:space="preserve">Поддержка и развитие малого </t>
  </si>
  <si>
    <t>предпринимательства</t>
  </si>
  <si>
    <t>№ 88</t>
  </si>
  <si>
    <t>02.12.2010г.</t>
  </si>
  <si>
    <t>Комитет экономики</t>
  </si>
  <si>
    <t>ОКС</t>
  </si>
  <si>
    <t>Финансовый отдел</t>
  </si>
  <si>
    <t xml:space="preserve">Социальная поддержка инвалидов </t>
  </si>
  <si>
    <t>№ 113</t>
  </si>
  <si>
    <t>28.12.2010г.</t>
  </si>
  <si>
    <t>МОУ СОШ  с.Кулевчи</t>
  </si>
  <si>
    <t>РОО</t>
  </si>
  <si>
    <t>ГУ ЦЗН Варненского р-на</t>
  </si>
  <si>
    <t>ОФКиС</t>
  </si>
  <si>
    <t>Реализация национального проекта "Доступ-</t>
  </si>
  <si>
    <t>ное и комфортное жильё</t>
  </si>
  <si>
    <t>№ 116</t>
  </si>
  <si>
    <t>Министерство строительства,</t>
  </si>
  <si>
    <t>инфраструктуры и дорожного</t>
  </si>
  <si>
    <t>хоз-ва Челябинской области</t>
  </si>
  <si>
    <t>органы местного самоуправл.</t>
  </si>
  <si>
    <t>( по согласованию)</t>
  </si>
  <si>
    <t>О привлечении и закреплении медицинских</t>
  </si>
  <si>
    <t>кадров МУЗ "Варненская ЦБР"</t>
  </si>
  <si>
    <t>№ 23</t>
  </si>
  <si>
    <t>02.03.2011Г.</t>
  </si>
  <si>
    <t>МУЗ "Варненская ЦРБ"</t>
  </si>
  <si>
    <t>муниципальным имуществом, оценка  недви-</t>
  </si>
  <si>
    <t>жимости,меропр-я по землеустр-ву и земле-</t>
  </si>
  <si>
    <t>№ 50</t>
  </si>
  <si>
    <t>22.04.2011г.</t>
  </si>
  <si>
    <t>МУ "Комитет по управлению</t>
  </si>
  <si>
    <t>имуществом "</t>
  </si>
  <si>
    <t>ческих работников образовательных учреж-</t>
  </si>
  <si>
    <t>"Эффективное использ-е и распоряжение</t>
  </si>
  <si>
    <t>пользованию на территории района"</t>
  </si>
  <si>
    <t>"Кадры.Повышение квалификации педагоги-</t>
  </si>
  <si>
    <t>дений"</t>
  </si>
  <si>
    <t>№ 102</t>
  </si>
  <si>
    <t>Районный отдел образования</t>
  </si>
  <si>
    <t>"Молодёжь Варненского муниципального</t>
  </si>
  <si>
    <t>района"</t>
  </si>
  <si>
    <t>№ 125</t>
  </si>
  <si>
    <t>Отдел по делам молодёжи</t>
  </si>
  <si>
    <t>отдел ВКЧО по г.Карталы,</t>
  </si>
  <si>
    <t>Карталинскому и Варненскому</t>
  </si>
  <si>
    <t>районах"</t>
  </si>
  <si>
    <t>Отдел по делам несовершен-</t>
  </si>
  <si>
    <t>нолетних и защите их прав</t>
  </si>
  <si>
    <t>МУК"МСКО Варненский РДК"</t>
  </si>
  <si>
    <t>отдел ЗАГС</t>
  </si>
  <si>
    <t>"Снижение рисков и смягчение последст-</t>
  </si>
  <si>
    <t xml:space="preserve">вий чрезвычайных ситуаций природного и </t>
  </si>
  <si>
    <t>техногенного характера в Варненском</t>
  </si>
  <si>
    <t>муниципальном районе"</t>
  </si>
  <si>
    <t>№ 27</t>
  </si>
  <si>
    <t>21.02.2012г.</t>
  </si>
  <si>
    <t>Отдел по делам ГО И ЧС</t>
  </si>
  <si>
    <t>Разработчики программы</t>
  </si>
  <si>
    <t xml:space="preserve"> Всего на 2013 год</t>
  </si>
  <si>
    <t>млн.руб</t>
  </si>
  <si>
    <t>проверка</t>
  </si>
  <si>
    <t>контрольн.</t>
  </si>
  <si>
    <t>?</t>
  </si>
  <si>
    <t>Варнен.муницип.р-на</t>
  </si>
  <si>
    <t>О привлечении и закреплении медицинск.</t>
  </si>
  <si>
    <t xml:space="preserve">                    Наименование программы</t>
  </si>
  <si>
    <t>соц.обслуживания населения "</t>
  </si>
  <si>
    <t xml:space="preserve">МУ   " Управление </t>
  </si>
  <si>
    <t xml:space="preserve">МУ  "Комитет по управлению </t>
  </si>
  <si>
    <t>имуществом"</t>
  </si>
  <si>
    <t>№120</t>
  </si>
  <si>
    <t>Эффективное использ-е и распоряжение</t>
  </si>
  <si>
    <t>муницип.имуществом, оценка недвиж-ти.</t>
  </si>
  <si>
    <t>меропр-я по землеуст-ву и землепольз-ю"</t>
  </si>
  <si>
    <t>тыс.руб.</t>
  </si>
  <si>
    <t>№ 115</t>
  </si>
  <si>
    <t>Реализация национального проекта"Обра-</t>
  </si>
  <si>
    <t>зование" на территории Варненского муни-</t>
  </si>
  <si>
    <t>Пожарная безопастность образовательных</t>
  </si>
  <si>
    <t xml:space="preserve">учреждений на территории Варненского </t>
  </si>
  <si>
    <t>ципального района на 2012 год</t>
  </si>
  <si>
    <t>муниципального района на 2012 год</t>
  </si>
  <si>
    <t>цифры по своду</t>
  </si>
  <si>
    <t>в образовательных учреждениях Варненс.</t>
  </si>
  <si>
    <t>муницип.района на период с 2011 по 2015годы</t>
  </si>
  <si>
    <t xml:space="preserve"> Организация отдыха,оздоровления и занятости </t>
  </si>
  <si>
    <t>детей в летние каникулы 2011-2014г.г.</t>
  </si>
  <si>
    <t>? бюджет</t>
  </si>
  <si>
    <t>Кадры.Повышение квалификации педагогичес-</t>
  </si>
  <si>
    <t>ких работников образовательных учреждений</t>
  </si>
  <si>
    <t>на 2011-2015г.г.</t>
  </si>
  <si>
    <t xml:space="preserve"> Районный отдел образования </t>
  </si>
  <si>
    <t>14.04.2010г.</t>
  </si>
  <si>
    <t>Поддержка и развитие дошкольного образо-</t>
  </si>
  <si>
    <t>вания в Варненском муниципальном районе</t>
  </si>
  <si>
    <t>на 2010-2014 годы</t>
  </si>
  <si>
    <t>Управление социальной защиты</t>
  </si>
  <si>
    <t>населения (УСЗН)</t>
  </si>
  <si>
    <t>Всего на год:</t>
  </si>
  <si>
    <t>Всего на год :</t>
  </si>
  <si>
    <t>Социальная поддержка инвалидов в Варнен-</t>
  </si>
  <si>
    <t>ском муниципальном районе на 2010-2015 годы</t>
  </si>
  <si>
    <t>муницип.</t>
  </si>
  <si>
    <t>Социальная поддержка населения  Варнен-</t>
  </si>
  <si>
    <t>ского муниципального района на 2012-2014 годы</t>
  </si>
  <si>
    <t>Капитальное строительство в Варненском муни-</t>
  </si>
  <si>
    <t>ципальном районе на 2012-2014 годы</t>
  </si>
  <si>
    <t>№72</t>
  </si>
  <si>
    <t>22.08.2008г.</t>
  </si>
  <si>
    <t>Чистая вода на 2009-2020 годы</t>
  </si>
  <si>
    <t xml:space="preserve">Государственное учреждение центра </t>
  </si>
  <si>
    <t>занятости населения</t>
  </si>
  <si>
    <t>По организации временного трудоустройства</t>
  </si>
  <si>
    <t>несовершеннолетних граждан в возрасте</t>
  </si>
  <si>
    <t>от 14 до 18 лет в Варненском муниципальном</t>
  </si>
  <si>
    <t>районе на 2013 год</t>
  </si>
  <si>
    <t>№ 127</t>
  </si>
  <si>
    <t>№  126</t>
  </si>
  <si>
    <t>По организации оплачиваемых общественных</t>
  </si>
  <si>
    <t>работ в Варненском муниципальном районе</t>
  </si>
  <si>
    <t>на 2013 год</t>
  </si>
  <si>
    <t>Отдел Архитектуры и градостроитель-</t>
  </si>
  <si>
    <t>ства Варненского муниципального</t>
  </si>
  <si>
    <t>района</t>
  </si>
  <si>
    <t xml:space="preserve">"Доступное и комфортное жильё- гражданам </t>
  </si>
  <si>
    <t>России" в Варненском муниципальном</t>
  </si>
  <si>
    <t>районе на 2011-2015 годы</t>
  </si>
  <si>
    <t>№116</t>
  </si>
  <si>
    <t>Отдел по физической культуре и спорту</t>
  </si>
  <si>
    <t xml:space="preserve">администрации Варненского муници- </t>
  </si>
  <si>
    <t>пального района</t>
  </si>
  <si>
    <t>№ 68</t>
  </si>
  <si>
    <t>22.09.2009г.</t>
  </si>
  <si>
    <t xml:space="preserve">Развитие физической культуры и спорта в </t>
  </si>
  <si>
    <t>Варненском муниципальном районе на ?</t>
  </si>
  <si>
    <t>№ 100</t>
  </si>
  <si>
    <t>Допризывная подготовка молодёжи Варненс-</t>
  </si>
  <si>
    <t>кого муниципального района на  ?</t>
  </si>
  <si>
    <t>Молодёжь Варненского муниципального района</t>
  </si>
  <si>
    <t>на 2012-2014 годы</t>
  </si>
  <si>
    <t>Отдел по делам ГО и ЧС</t>
  </si>
  <si>
    <t>Снижение рисков и смягчение последствий</t>
  </si>
  <si>
    <t>чрезвычайных ситуаций природного и техноген-</t>
  </si>
  <si>
    <t>ного характера в Варненском муниципальном</t>
  </si>
  <si>
    <t>районе на 2012-2014 годы</t>
  </si>
  <si>
    <t>Отдел информационных технологий</t>
  </si>
  <si>
    <t>администрации Варненского муници-</t>
  </si>
  <si>
    <t>№ 34</t>
  </si>
  <si>
    <t>22.03.2011г.</t>
  </si>
  <si>
    <t>Информатизация Варненского муниципального</t>
  </si>
  <si>
    <t>района на ?</t>
  </si>
  <si>
    <t>№ 87</t>
  </si>
  <si>
    <t>Развитие муниципальной службы Варненского</t>
  </si>
  <si>
    <t>Отдел кадров</t>
  </si>
  <si>
    <t>Отдел экономики</t>
  </si>
  <si>
    <t xml:space="preserve">Программа поддержки и развития малого и </t>
  </si>
  <si>
    <t xml:space="preserve">среднего предринимательства в Варненском </t>
  </si>
  <si>
    <t>муниципальном районе на 2011-2013 годы</t>
  </si>
  <si>
    <t>(РОО)</t>
  </si>
  <si>
    <t>Отделение государственной инспекции</t>
  </si>
  <si>
    <t>безопасности дорожного движения</t>
  </si>
  <si>
    <t>( ОГИБДД)</t>
  </si>
  <si>
    <t>№ 121</t>
  </si>
  <si>
    <t>Программа повышения безопасности дорожного</t>
  </si>
  <si>
    <t>движения и создания безопасных условий</t>
  </si>
  <si>
    <t>движения пешеходов на   ?</t>
  </si>
  <si>
    <t xml:space="preserve"> Целевые  программы  на   2013 год</t>
  </si>
  <si>
    <t>* в связи с тем , что бюджет района не разработан и не принят на 2012 год, нет возможности проставит объемы  финансирования муниципальных и ведомственных программ  на 2012 год.</t>
  </si>
  <si>
    <t>Перечень муниципальных программ</t>
  </si>
  <si>
    <t xml:space="preserve">№ </t>
  </si>
  <si>
    <t xml:space="preserve"> Программа "Развитие сельского хозяйства в Варненском муниципальном районе" на 2008-2012 годы</t>
  </si>
  <si>
    <t>МЦП «Капитальное строительство в Варненском муниципальном районе на 2012-2014 годы»</t>
  </si>
  <si>
    <t>МЦП " Чистая вода на 2009-2020 годы "</t>
  </si>
  <si>
    <t>МЦП реализации приоритетного национального проекта «Образование» на территории Варненского муниципального района на 2012 год</t>
  </si>
  <si>
    <t>МЦП  реализации приоритетного национального проекта "Здоровье" на территории Варненского муниципального района на 2009-2012 годы</t>
  </si>
  <si>
    <t>МЦП «Социальная поддержка населения Варненского муниципального района на 2012-2014 годы»</t>
  </si>
  <si>
    <t>МЦП " Развитие физической культуры и спорта в Варненском муниципальном районе на 2009-2012 годы"</t>
  </si>
  <si>
    <t>МЦП «Капитальный ремонт многоквартирных домов Варненского муниципального района на 2012-2013 годы»</t>
  </si>
  <si>
    <t>МЦП комплексного развития систем коммунальной инфраструктуры  Варненского муниципальном района на 2010-2015 годы</t>
  </si>
  <si>
    <t>МЦП «Пожарная безопасность образовательных учреждений на территории Варненского муниципального района на 2012 год»</t>
  </si>
  <si>
    <t>МЦП «Поддержка и развитие дошкольного образования в  Варненском муниципальном районе на 2010-2012 годы»</t>
  </si>
  <si>
    <t>МЦП повышения энергетической эффективности экономики на  Варненского муниципального района и сокращения энергетических издержек в бюджетном секторе на 2010-2020 годы</t>
  </si>
  <si>
    <t>МЦП  "Организация здорового питания школьников в образовательных учреждениях Варненского муниципального района на период с  2011 по 2015 годы"</t>
  </si>
  <si>
    <t>МЦП"Организация отдыха,оздоровления и занятости детей в летние каникулы 2011-2014 годы"</t>
  </si>
  <si>
    <t>МЦП развития муниципальной службы Варненского муниципального района на 2011-2012 годы</t>
  </si>
  <si>
    <t>МЦП  поддержки и развития малого и среднего предпринимательства в Варненском муниципальном районе на 2011-2013 годы</t>
  </si>
  <si>
    <t>МЦП допризывной подготовки молодёжи Варненского муниципального района на 2010-2012 годы</t>
  </si>
  <si>
    <t>МЦП "Социальная поддержка инвалидов  в Варненском муниципальном районе на 2010-2015 годы"</t>
  </si>
  <si>
    <t>МЦП повышения безопасности дорожного движения и создание безопасных условий для движения пешеходов   в Варненском муниципальном районе на 2012 год</t>
  </si>
  <si>
    <t>МЦП "Доступное и комфортное жильё-гражданам России" в  Варненском муниципальном районе на 2011-2015 годы</t>
  </si>
  <si>
    <t>МЦП "О привлечении и закреплении медицинских кадров МУЗ "Варненская ЦРБ" на 2011-2013 годы</t>
  </si>
  <si>
    <t>МЦП информатизации Варненского муниципального района на 2011-2012 годы</t>
  </si>
  <si>
    <t>МЦП "Эффективное использование и распоряжение муниципальным имуществом, оценка недвижимости, мероприятия по землеустройству и землепользованию на территории Варненского муниципального района на 2011-2013 годы"</t>
  </si>
  <si>
    <t>МЦП "По организации временного трудоустройства несовершеннолетних граждан в возрасте от 14 до 18 лет в Варненском муниципальном  районе на 2012 год"</t>
  </si>
  <si>
    <t>МЦП "По организации оплачиваемых общественных работ в Варненском муниципальном районе на 2012 год"</t>
  </si>
  <si>
    <t>МЦП "Кадры.Повышение квалификации педагогических работников образовательных учреждений "на 2011-2015 годы</t>
  </si>
  <si>
    <t>МЦП "Молодёжь  Варненского муниципального района " на 2012-2014 годы</t>
  </si>
  <si>
    <t>МЦП "Повышения качества государственных и муниципальных услуг на базе многофункционального центра предоставления государственных и муниципальных услуг  в  Варненском муниципальном районе на 2012 год"</t>
  </si>
  <si>
    <t>МЦП "Снижение рисков и смягчение последствий чрезвычайных ситуаций природного и техногенного характера в Варненском муниципальном районе»</t>
  </si>
  <si>
    <t>Дата принятия</t>
  </si>
  <si>
    <t>№ 41 от 26.06.2008г.</t>
  </si>
  <si>
    <t>№ 119 от 22.12.2011г.</t>
  </si>
  <si>
    <t>№ 72 от 22.08.2008г.</t>
  </si>
  <si>
    <t>№ 115 от 22.12.2011г.</t>
  </si>
  <si>
    <t>№ 10 от 18.02.2009г.</t>
  </si>
  <si>
    <t>№ 99 от 22.11.2011г.</t>
  </si>
  <si>
    <t>№ 68 от 22.09.2009г.</t>
  </si>
  <si>
    <t>№ 120 от 22.12.2011г.</t>
  </si>
  <si>
    <t>№ 13 от 14.04.2010г.</t>
  </si>
  <si>
    <t>№ 116 от 22.12.2011г.</t>
  </si>
  <si>
    <t>№ 18 от 14.04.2010г.</t>
  </si>
  <si>
    <t>№ 53 от 28.07.2010г.</t>
  </si>
  <si>
    <t>№ 75 от 27.10.2010г.</t>
  </si>
  <si>
    <t>№ 76 от 27.10.2010г.</t>
  </si>
  <si>
    <t>№ 87 от 02.12.2010г.</t>
  </si>
  <si>
    <t>№ 88 от 02.12.2010г.</t>
  </si>
  <si>
    <t>№ 100 от 02.12.2010г.</t>
  </si>
  <si>
    <t>№ 113 от 28.12.2010г.</t>
  </si>
  <si>
    <t>№ 121 от 22.12.2011г.</t>
  </si>
  <si>
    <t>№ 116 от 28.12.2010г.</t>
  </si>
  <si>
    <t>№ 23 от 02.03.2011г.</t>
  </si>
  <si>
    <t>№ 34 от 22.03.2011г.</t>
  </si>
  <si>
    <t>№ 50 от 22.04.2011г.</t>
  </si>
  <si>
    <t>№ 126 от 22.12.2011г.</t>
  </si>
  <si>
    <t>№ 127 от 22.12.2011г.</t>
  </si>
  <si>
    <t>№ 102 от 22.11.2011г.</t>
  </si>
  <si>
    <t>№ 125 от 22.12.2011г.</t>
  </si>
  <si>
    <t>№ 27 от 21.02.2012г.</t>
  </si>
  <si>
    <r>
      <t xml:space="preserve">недействующие в </t>
    </r>
    <r>
      <rPr>
        <b/>
        <sz val="16"/>
        <color indexed="8"/>
        <rFont val="Times New Roman"/>
        <family val="1"/>
      </rPr>
      <t>2013</t>
    </r>
    <r>
      <rPr>
        <b/>
        <sz val="14"/>
        <color indexed="8"/>
        <rFont val="Times New Roman"/>
        <family val="1"/>
      </rPr>
      <t xml:space="preserve"> году</t>
    </r>
  </si>
  <si>
    <t>№</t>
  </si>
  <si>
    <t xml:space="preserve"> Целевые  программы Варненского муниципального района</t>
  </si>
  <si>
    <t xml:space="preserve">Муниципальные целевые  программы </t>
  </si>
  <si>
    <t>Варненского муниципального района на 2012 год</t>
  </si>
  <si>
    <t>Варненского муниципального района на 2013 год</t>
  </si>
  <si>
    <t xml:space="preserve">Целевые программы </t>
  </si>
  <si>
    <t>О принятии муниципальной целевой Программы реализации приоритетного национального проекта "Образование" на территории Варненского муниципального района на 2012 год</t>
  </si>
  <si>
    <t>О принятии муниципальной целевой Программы реализации приоритетного национального проекта  "Здоровье" на территории Варненского муниципального района на 2009 -2012 годы</t>
  </si>
  <si>
    <t>О принятии муниципальной целевой Программы реализации приоритетного национального проекта  "Доступное и комфортное жильё - гражданам России" на территории Варненского муниципального района на 2011 -2015 годы</t>
  </si>
  <si>
    <t>приоритетных национальных проектов</t>
  </si>
  <si>
    <t xml:space="preserve">Принятые программы реализации </t>
  </si>
  <si>
    <t>на территории Варненского муниципального района   на   2012 год</t>
  </si>
  <si>
    <t>№  5  от 25.01.2012г.</t>
  </si>
  <si>
    <t>№ решения, дата принятия,</t>
  </si>
  <si>
    <t>наименование решений</t>
  </si>
  <si>
    <t>на 2012 год</t>
  </si>
  <si>
    <t>п/п</t>
  </si>
  <si>
    <t xml:space="preserve">О принятии муниципальной целевой </t>
  </si>
  <si>
    <t xml:space="preserve">План по финансированию  нац проектов и муниципальных целевых программ </t>
  </si>
  <si>
    <t>По</t>
  </si>
  <si>
    <t>программе</t>
  </si>
  <si>
    <t>на 2012 г.</t>
  </si>
  <si>
    <t>исполнено</t>
  </si>
  <si>
    <t>на  01.07.</t>
  </si>
  <si>
    <t>№ 119  от 22.12.2011г.</t>
  </si>
  <si>
    <t>№ 99  от 22.11.2011г.</t>
  </si>
  <si>
    <t>№ 68  от 22.09.2009 г.</t>
  </si>
  <si>
    <t>Программы " Развитие физической культуры и</t>
  </si>
  <si>
    <t>спорта на  2009 - 2012 годы "</t>
  </si>
  <si>
    <t>№ 13  от 14.04.2010 г.</t>
  </si>
  <si>
    <t>ифраструктуры на 2010 - 2015 годы"</t>
  </si>
  <si>
    <t>Программы " Пожарная безопасность образовательных</t>
  </si>
  <si>
    <t>учреждений на  2012 год "</t>
  </si>
  <si>
    <t>№ 18  от  14.04.2010 г.</t>
  </si>
  <si>
    <t xml:space="preserve"> О  принятии  муниципальной  целевой Программы</t>
  </si>
  <si>
    <t>" Поддержка и развитие дошкольного образования на 2010 -</t>
  </si>
  <si>
    <t xml:space="preserve"> - 2014 годы "</t>
  </si>
  <si>
    <t>О принятии муниципальной целевой Программы</t>
  </si>
  <si>
    <t>" Комплексное развитие системы коммунальной</t>
  </si>
  <si>
    <t xml:space="preserve"> О принятии муниципальной целевой  Программы</t>
  </si>
  <si>
    <t>" Социальная поддержка населения на 2012 - 2014 годы"</t>
  </si>
  <si>
    <t xml:space="preserve"> " Капитальное строительство на 2012 -2014 годы "</t>
  </si>
  <si>
    <t>О принятии муниципальной целевой  Программы</t>
  </si>
  <si>
    <t xml:space="preserve"> реализации приоритетного  национального проекта</t>
  </si>
  <si>
    <t xml:space="preserve"> " Доступное и комфортное жильё - гражданам России "</t>
  </si>
  <si>
    <t xml:space="preserve"> О принятии муниципальной целевой Программы</t>
  </si>
  <si>
    <t xml:space="preserve"> реализации приоритетного национального проекта</t>
  </si>
  <si>
    <t xml:space="preserve"> " Образование "</t>
  </si>
  <si>
    <t xml:space="preserve"> " Повышения энергетической эффективности экономики</t>
  </si>
  <si>
    <t>Варненского муниципального района и сокращения энергетичес-</t>
  </si>
  <si>
    <t>ких издержек в бюджетном секторе на 2010 - 2020 годы "</t>
  </si>
  <si>
    <t>№ 53  от  28.07.2010 г.</t>
  </si>
  <si>
    <t>№  75  от  27.10.2010 г.</t>
  </si>
  <si>
    <t>" Организация здорового питания школьников в образовательных</t>
  </si>
  <si>
    <t>учреждениях Варненского муниципального  района на период</t>
  </si>
  <si>
    <t>с  2011 по 2015 годы "</t>
  </si>
  <si>
    <t>№  76  от  27.10.2010 г.</t>
  </si>
  <si>
    <t>" Организация отдыха, оздоровления и занятости детей в</t>
  </si>
  <si>
    <t>летние каникулы  на 2011-2014 годы "</t>
  </si>
  <si>
    <t>" Развитие муниципальной службы в Варненском муниципальном</t>
  </si>
  <si>
    <t>районе на 2009 - 2010 года "</t>
  </si>
  <si>
    <t>"Поддержки и развития малого и среднего предпринимательства"</t>
  </si>
  <si>
    <t>№  87  от  02.12.2010 г.</t>
  </si>
  <si>
    <t>№  88  от  02.12.2010 г.</t>
  </si>
  <si>
    <t xml:space="preserve">" Социальная поддержка инвалидов в Варненском </t>
  </si>
  <si>
    <t>муниципальном районе на 2010 - 2015 годы "</t>
  </si>
  <si>
    <t>№  113  от  28.12.2010 г.</t>
  </si>
  <si>
    <t>№  121  от  22.12.2011 г.</t>
  </si>
  <si>
    <t>" Повышение безопасности дорожного движения и создание</t>
  </si>
  <si>
    <t>безопасных условий для движения пешеходов в Варненском</t>
  </si>
  <si>
    <t>муниципальном районе на 2012 год "</t>
  </si>
  <si>
    <t>" О привлечении и закреплении медицинских кадров  МУЗ</t>
  </si>
  <si>
    <t>" Варненская ЦРБ "</t>
  </si>
  <si>
    <t>№  34  от  22.03.2011 г.</t>
  </si>
  <si>
    <t xml:space="preserve">" Информатизация Варненского муниципального района  на </t>
  </si>
  <si>
    <t xml:space="preserve">  2011 - 2012 годы "</t>
  </si>
  <si>
    <t>№  50  от  22.04.2011 г.</t>
  </si>
  <si>
    <t xml:space="preserve">" Эффективное использование и распоряжение муниципальным </t>
  </si>
  <si>
    <t xml:space="preserve">имуществом, оценка недвижимости, мероприятия по </t>
  </si>
  <si>
    <t>землеустройству и землепользованию на территории Варненского</t>
  </si>
  <si>
    <t>муниципального района на 2011 - 2013 годы "</t>
  </si>
  <si>
    <t>№  23  от  02.03.2011 г.</t>
  </si>
  <si>
    <t>№  125  от  22.12.2011 г.</t>
  </si>
  <si>
    <t>" Молодёжь  Варненского муниципального района на 2012-2014 г.г."</t>
  </si>
  <si>
    <t>"Повышение качества государственных и муниципальных услуг</t>
  </si>
  <si>
    <t xml:space="preserve">на базе многофункционального центра предоставления </t>
  </si>
  <si>
    <t xml:space="preserve">государственных и муниципальных услуг в Варненском </t>
  </si>
  <si>
    <t>муниципальном районе на 2012 год"</t>
  </si>
  <si>
    <t>№  05  от  25.01.2012 г.</t>
  </si>
  <si>
    <t xml:space="preserve"> " Здоровье "на территории Варненского муниципального района </t>
  </si>
  <si>
    <t>на 2009 - 2012 годы "</t>
  </si>
  <si>
    <t>№ 116  от 22.12.2011 г.</t>
  </si>
  <si>
    <t>по  Варненскому муниципальному  району на 2012 год, тыс.руб.</t>
  </si>
  <si>
    <t>Заказчик-</t>
  </si>
  <si>
    <t>координатор</t>
  </si>
  <si>
    <t xml:space="preserve">муниципального района  </t>
  </si>
  <si>
    <t xml:space="preserve">    МУ "Комплексный центр</t>
  </si>
  <si>
    <t xml:space="preserve"> района на 2012-2013 г.г.</t>
  </si>
  <si>
    <t>муниципального района</t>
  </si>
  <si>
    <t xml:space="preserve">образования на 2010-2014 г.г.в Варненском </t>
  </si>
  <si>
    <t>муниципальном районе</t>
  </si>
  <si>
    <t>издержек в бюджетном секторе на 2010-2020г.г.</t>
  </si>
  <si>
    <t xml:space="preserve">в образовательных учреждениях Варненского </t>
  </si>
  <si>
    <t>муниципального района на период с 2011-2015г.г.</t>
  </si>
  <si>
    <t>занятости детей в летние каникулы на</t>
  </si>
  <si>
    <t>2011-2014 г.г.</t>
  </si>
  <si>
    <t>предпринимательства на 2011-2013 г.г.</t>
  </si>
  <si>
    <t>Поддержка и развитие малого и среднего</t>
  </si>
  <si>
    <t xml:space="preserve">Социальная поддержка инвалидов  в </t>
  </si>
  <si>
    <t xml:space="preserve">Варненском муниципальном районе на </t>
  </si>
  <si>
    <t xml:space="preserve">на территории Варненского муниципального </t>
  </si>
  <si>
    <t>района на 2011-2015 г.г.</t>
  </si>
  <si>
    <t>кадров МУЗ "Варненская ЦРБ" на 2011-2013 г.г.</t>
  </si>
  <si>
    <t xml:space="preserve">жимости,меропр-я по землеустройству и </t>
  </si>
  <si>
    <t>дений на 2011-2015 г.г."</t>
  </si>
  <si>
    <t>района на 2012-2014 г.г."</t>
  </si>
  <si>
    <t>муниципальном районе на 2012-2014 г.г."</t>
  </si>
  <si>
    <t>2011-2015 г.г.</t>
  </si>
  <si>
    <t>ное и комфортное жильё- гражданам России"</t>
  </si>
  <si>
    <t>№ 37 от 18.04.2012г.</t>
  </si>
  <si>
    <t>"Комплексные меры по противодействию</t>
  </si>
  <si>
    <t>злоупотреблению наркотикам и их незаконному</t>
  </si>
  <si>
    <t>обороту  в Варненском муниципальном районе</t>
  </si>
  <si>
    <t>на 2012-2015 г.г.</t>
  </si>
  <si>
    <t>№ 40 от 18.04.2012г.</t>
  </si>
  <si>
    <t>"Содержание,ремонт и кап.ремонт автомо-</t>
  </si>
  <si>
    <t xml:space="preserve">бильных дорог общего пользования на </t>
  </si>
  <si>
    <t>2012-2014г.г."</t>
  </si>
  <si>
    <t>"Чистая вода на 2009-2020 годы"</t>
  </si>
  <si>
    <t>№ 05 от 25.01.2012г.</t>
  </si>
  <si>
    <t>МЦП"Содержание,ремонт и капремонт автомобильных дорог общего пользования на 2012-2014 г.г."</t>
  </si>
  <si>
    <t>МЦП"Комплексные меры по противодействию злоупотреблению наркотикам и их незаконному обороту в Варненском муниципальном районе на 2012-2015 г.г."</t>
  </si>
  <si>
    <t>МЦП "Снижение рисков и смягчение последствий чрезвычайных ситуаций природного и техногенного характера в Варненском муниципальном районе на 2012-2014 г.г.»</t>
  </si>
  <si>
    <t>МЦП "Кадры.Повышение квалификации педагогических работников образовательных учреждений  на 2011-2015 годы"</t>
  </si>
  <si>
    <t xml:space="preserve">"Развитие сельского хозяйства в Варненском </t>
  </si>
  <si>
    <t>муниципальном районе на 2008-2012 г.г."</t>
  </si>
  <si>
    <t>проекта "Образование" на территории Варнен-</t>
  </si>
  <si>
    <t>№  115 от 22.12.2011г.</t>
  </si>
  <si>
    <t>№  41 от 26.06.2008г.</t>
  </si>
  <si>
    <t>№ 10 от 18.02.2009 г.</t>
  </si>
  <si>
    <t xml:space="preserve">"Реализация приоритетного национального </t>
  </si>
  <si>
    <t>ского муниципального района на 2012 год"</t>
  </si>
  <si>
    <t>проекта "Здоровье" на территории Варнен-</t>
  </si>
  <si>
    <t>№ 68 от 22.09.2009 г.</t>
  </si>
  <si>
    <t xml:space="preserve">"Развитие физической культуры и спорта в </t>
  </si>
  <si>
    <t>Варненском муницип. районе на 2009-2012г.г."</t>
  </si>
  <si>
    <t>№ 116 от 22.12.2011 г.</t>
  </si>
  <si>
    <t xml:space="preserve">"Пожарная безопасность образовательных </t>
  </si>
  <si>
    <t>учреждений на территории Варненского муници-</t>
  </si>
  <si>
    <t>пального района на 2012 год"</t>
  </si>
  <si>
    <t>№ 87 от 02.12.2010 г.</t>
  </si>
  <si>
    <t>"Развитие муниципальной службы Варненского</t>
  </si>
  <si>
    <t>муниципального района на 2011-2012 годы"</t>
  </si>
  <si>
    <t>№ 100 от 02.12.2010 г.</t>
  </si>
  <si>
    <t>"Повышение безопасности дорожного движения</t>
  </si>
  <si>
    <t>и создание безопасных условий для движения</t>
  </si>
  <si>
    <t>пешеходов в Варненском муницип.р-не на 2012г"</t>
  </si>
  <si>
    <t>№ 121 от 22.12.2011 г.</t>
  </si>
  <si>
    <t>"Допризывная подготовка молодёжи Варненского</t>
  </si>
  <si>
    <t>района на 2010-2012 годы"</t>
  </si>
  <si>
    <t>№ 34 от 22.03.2011 г.</t>
  </si>
  <si>
    <t>района на 2011-2012 годы"</t>
  </si>
  <si>
    <t>№ 126 от 22.12.2011 г.</t>
  </si>
  <si>
    <t>"Организация временного трудоустройства</t>
  </si>
  <si>
    <t>несовершеннолетних граждан в возрвсте от 14 до</t>
  </si>
  <si>
    <t>18 лет в Варненском муницип.районе на 2012 год</t>
  </si>
  <si>
    <t>№ 127 от 22.12.2011 г.</t>
  </si>
  <si>
    <t>"Организация оплачиваемых общественных работ</t>
  </si>
  <si>
    <t>в Варненском муниципальном районе на 2012 год"</t>
  </si>
  <si>
    <t>№ 05 от 25.01.2012 г.</t>
  </si>
  <si>
    <t>"Повышение качества государственных и муници-</t>
  </si>
  <si>
    <t xml:space="preserve">пальных услуг на базе многофункционального </t>
  </si>
  <si>
    <t>центра предоставления государст.и муницип.</t>
  </si>
  <si>
    <t>услуг на 2012 год"</t>
  </si>
  <si>
    <t>област.</t>
  </si>
  <si>
    <t xml:space="preserve">Предусмотрено </t>
  </si>
  <si>
    <t>(МО )</t>
  </si>
  <si>
    <t>т.ч.  источники финансирования</t>
  </si>
  <si>
    <t>%</t>
  </si>
  <si>
    <t xml:space="preserve">Фактически </t>
  </si>
  <si>
    <t>МЦП</t>
  </si>
  <si>
    <t>от плана</t>
  </si>
  <si>
    <t>на 2012год,</t>
  </si>
  <si>
    <t>исполнения</t>
  </si>
  <si>
    <t>от предусм.в бюджете</t>
  </si>
  <si>
    <t xml:space="preserve"> + ,     -</t>
  </si>
  <si>
    <t xml:space="preserve"> Всего на 2012 год</t>
  </si>
  <si>
    <t>Администрация</t>
  </si>
  <si>
    <t>Варненского</t>
  </si>
  <si>
    <t>муниципального</t>
  </si>
  <si>
    <t xml:space="preserve"> </t>
  </si>
  <si>
    <t xml:space="preserve">УСЗН </t>
  </si>
  <si>
    <t>с/поселения</t>
  </si>
  <si>
    <t>в  бюджете  МО</t>
  </si>
  <si>
    <t>Предусмотрено  программой, тыс.руб</t>
  </si>
  <si>
    <t>тыс.руб</t>
  </si>
  <si>
    <t>Факт. исполнение</t>
  </si>
  <si>
    <t xml:space="preserve">   Разработчики  программы</t>
  </si>
  <si>
    <t>муницип.р-на</t>
  </si>
  <si>
    <t>МУ"Управление строит-ва и ЖКХ"</t>
  </si>
  <si>
    <t>МУ"Центр соцзащиты"</t>
  </si>
  <si>
    <t>УСЗН</t>
  </si>
  <si>
    <t>Министерство</t>
  </si>
  <si>
    <t>строительства,</t>
  </si>
  <si>
    <t>инфраструктуры</t>
  </si>
  <si>
    <t xml:space="preserve">и дорожного </t>
  </si>
  <si>
    <t>хозяйства</t>
  </si>
  <si>
    <t xml:space="preserve">Администрация </t>
  </si>
  <si>
    <t>Варненского муниципального</t>
  </si>
  <si>
    <t>"О привлечении и закреплении медицинских</t>
  </si>
  <si>
    <t>МУ "Варненская ЦРБ"</t>
  </si>
  <si>
    <t>Администрация МО</t>
  </si>
  <si>
    <t>МУ"Комитет по управл-ю имущ."</t>
  </si>
  <si>
    <t>Варненский РДК</t>
  </si>
  <si>
    <t>ОВД Варненского р-на</t>
  </si>
  <si>
    <t>субсидии област.бюджета</t>
  </si>
  <si>
    <t>Отдел по физич.</t>
  </si>
  <si>
    <t>культуре</t>
  </si>
  <si>
    <t>Отдел по физ.культуре и спорту</t>
  </si>
  <si>
    <t>Отдел кадров администр.</t>
  </si>
  <si>
    <t>МУ " Управление строит.и ЖКХ"</t>
  </si>
  <si>
    <t>С/поселения</t>
  </si>
  <si>
    <t>Отдел информац. технологий</t>
  </si>
  <si>
    <t>ГУ   " ЦЗН "</t>
  </si>
  <si>
    <t>Администрация муницип.р-на</t>
  </si>
  <si>
    <t>областной бюджет</t>
  </si>
  <si>
    <t>Фин.управление</t>
  </si>
  <si>
    <t>Финуправление</t>
  </si>
  <si>
    <t>РДК</t>
  </si>
  <si>
    <t>землепольз. на территории р-на на 2011-2013г.г.</t>
  </si>
  <si>
    <t>строительства и ЖКХ "</t>
  </si>
  <si>
    <t xml:space="preserve"> Капитальное строительство </t>
  </si>
  <si>
    <t xml:space="preserve">на 2012-2016 г.г.в  Варненском    </t>
  </si>
  <si>
    <t xml:space="preserve">на 2012-2014 г.г. Варненского  </t>
  </si>
  <si>
    <t>Капитальный  ремонт многокв.</t>
  </si>
  <si>
    <t>домов Варненского муницип.</t>
  </si>
  <si>
    <t>Варненского муниципального р-на</t>
  </si>
  <si>
    <t>Комплексное развитие систем ком-</t>
  </si>
  <si>
    <t>мунальн.инфраструктуры на 2010-2015г.г.</t>
  </si>
  <si>
    <t>экономики Варненского муниципальн.</t>
  </si>
  <si>
    <t>Информация о  результатах  реализации  муниципальных  целевых  программ  в  2012  году (1 полугодие)</t>
  </si>
  <si>
    <t>" Капитальный ремонт и ремонт дворовых</t>
  </si>
  <si>
    <t>территорий многоквартирных домов,проездов к</t>
  </si>
  <si>
    <t>дворовым территориям МКД населённых пунктов</t>
  </si>
  <si>
    <t>Варненского муниципального р-на на 2012-2015г.г."</t>
  </si>
  <si>
    <t>№  66  от 11.07. 2012 г.</t>
  </si>
  <si>
    <t>" Профилактика преступлений и иных</t>
  </si>
  <si>
    <t>правонарушений" в Варненском муниципальном</t>
  </si>
  <si>
    <t>районе на 2012-2013г.г.</t>
  </si>
  <si>
    <t xml:space="preserve">№            от </t>
  </si>
  <si>
    <t>Итого по МЦП</t>
  </si>
  <si>
    <t xml:space="preserve">"Развитие муниципальной службы </t>
  </si>
  <si>
    <t xml:space="preserve"> Варненского муниципального</t>
  </si>
  <si>
    <t xml:space="preserve"> района на 2011-2012 годы"</t>
  </si>
  <si>
    <t>землепольз. на территории р-на на 2011-2013г.</t>
  </si>
  <si>
    <t>ципальных услуг на 2012 год</t>
  </si>
  <si>
    <t>эффективности</t>
  </si>
  <si>
    <t>использования</t>
  </si>
  <si>
    <t>бюджет.средств</t>
  </si>
  <si>
    <t>Показатель</t>
  </si>
  <si>
    <t>Оценка</t>
  </si>
  <si>
    <t>реализации</t>
  </si>
  <si>
    <t xml:space="preserve">программа </t>
  </si>
  <si>
    <t xml:space="preserve">целесообразна к </t>
  </si>
  <si>
    <t>финансированию</t>
  </si>
  <si>
    <t>Высокая эффективность,</t>
  </si>
  <si>
    <t>Программа эффективна,</t>
  </si>
  <si>
    <t>финанасированию</t>
  </si>
  <si>
    <t xml:space="preserve"> эффективна,</t>
  </si>
  <si>
    <t>программа</t>
  </si>
  <si>
    <t>"Информатизация Варненского муниципального</t>
  </si>
  <si>
    <t xml:space="preserve">"Социальная поддержка инвалидов  в </t>
  </si>
  <si>
    <t>2011-2015 г.г."</t>
  </si>
  <si>
    <t>"Поддержка и развитие малого и среднего</t>
  </si>
  <si>
    <t>предпринимательства на 2011-2013 г.г."</t>
  </si>
  <si>
    <t xml:space="preserve">"Организация отдыха,оздоровления и </t>
  </si>
  <si>
    <t>2011-2014 г.г."</t>
  </si>
  <si>
    <t>"Организация здорового питания школьников</t>
  </si>
  <si>
    <t>муниципального района на период с 2011-2015г.г."</t>
  </si>
  <si>
    <t xml:space="preserve">"Поддержка и развитие дошкольного </t>
  </si>
  <si>
    <t>образования на 2010-2014 г.г.в Варненском "</t>
  </si>
  <si>
    <t>"Комплексное развитие систем ком-</t>
  </si>
  <si>
    <t>мунальн.инфраструктуры на 2010-2015г.г."</t>
  </si>
  <si>
    <t xml:space="preserve">"Социальная поддержка населения </t>
  </si>
  <si>
    <t>муниципального района"</t>
  </si>
  <si>
    <t xml:space="preserve">" Капитальное строительство </t>
  </si>
  <si>
    <t xml:space="preserve">Информация об оценке эффективности реализации  муниципальных целевых программ </t>
  </si>
  <si>
    <t>по Варненскому  муниципальному району за 2012 год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</si>
</sst>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00"/>
  </numFmts>
  <fonts count="36"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2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1" fillId="0" borderId="9" applyNumberFormat="0" applyFill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</cellStyleXfs>
  <cellXfs count="398">
    <xf numFmtId="0" fontId="0" fillId="0" borderId="0" xfId="0"/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justify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1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center"/>
    </xf>
    <xf numFmtId="164" fontId="0" fillId="0" borderId="12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vertical="center"/>
    </xf>
    <xf numFmtId="164" fontId="0" fillId="0" borderId="13" xfId="0" applyNumberFormat="1" applyBorder="1" applyAlignment="1">
      <alignment horizontal="center"/>
    </xf>
    <xf numFmtId="164" fontId="15" fillId="0" borderId="12" xfId="0" applyNumberFormat="1" applyFont="1" applyBorder="1" applyAlignment="1">
      <alignment horizontal="center"/>
    </xf>
    <xf numFmtId="0" fontId="22" fillId="0" borderId="0" xfId="0" applyFont="1"/>
    <xf numFmtId="164" fontId="0" fillId="0" borderId="0" xfId="0" applyNumberFormat="1" applyBorder="1" applyAlignment="1">
      <alignment horizontal="center"/>
    </xf>
    <xf numFmtId="2" fontId="22" fillId="0" borderId="12" xfId="0" applyNumberFormat="1" applyFont="1" applyBorder="1"/>
    <xf numFmtId="0" fontId="22" fillId="0" borderId="15" xfId="0" applyFont="1" applyBorder="1"/>
    <xf numFmtId="0" fontId="0" fillId="0" borderId="19" xfId="0" applyBorder="1"/>
    <xf numFmtId="165" fontId="0" fillId="0" borderId="12" xfId="0" applyNumberFormat="1" applyBorder="1"/>
    <xf numFmtId="165" fontId="0" fillId="0" borderId="13" xfId="0" applyNumberFormat="1" applyBorder="1"/>
    <xf numFmtId="165" fontId="0" fillId="0" borderId="12" xfId="0" applyNumberFormat="1" applyBorder="1" applyAlignment="1">
      <alignment/>
    </xf>
    <xf numFmtId="165" fontId="0" fillId="0" borderId="15" xfId="0" applyNumberFormat="1" applyBorder="1"/>
    <xf numFmtId="165" fontId="22" fillId="0" borderId="12" xfId="0" applyNumberFormat="1" applyFont="1" applyBorder="1"/>
    <xf numFmtId="14" fontId="0" fillId="0" borderId="12" xfId="0" applyNumberFormat="1" applyBorder="1"/>
    <xf numFmtId="0" fontId="0" fillId="0" borderId="0" xfId="0" applyFill="1" applyBorder="1"/>
    <xf numFmtId="165" fontId="22" fillId="0" borderId="15" xfId="0" applyNumberFormat="1" applyFont="1" applyBorder="1"/>
    <xf numFmtId="165" fontId="22" fillId="0" borderId="11" xfId="0" applyNumberFormat="1" applyFont="1" applyBorder="1"/>
    <xf numFmtId="0" fontId="22" fillId="0" borderId="12" xfId="0" applyFont="1" applyBorder="1"/>
    <xf numFmtId="165" fontId="22" fillId="0" borderId="15" xfId="0" applyNumberFormat="1" applyFont="1" applyBorder="1" applyAlignment="1">
      <alignment horizontal="center"/>
    </xf>
    <xf numFmtId="0" fontId="0" fillId="0" borderId="10" xfId="0" applyFill="1" applyBorder="1"/>
    <xf numFmtId="0" fontId="0" fillId="0" borderId="17" xfId="0" applyBorder="1"/>
    <xf numFmtId="0" fontId="0" fillId="0" borderId="20" xfId="0" applyBorder="1"/>
    <xf numFmtId="0" fontId="22" fillId="0" borderId="11" xfId="0" applyFont="1" applyBorder="1" applyAlignment="1">
      <alignment horizontal="center"/>
    </xf>
    <xf numFmtId="0" fontId="0" fillId="0" borderId="18" xfId="0" applyBorder="1"/>
    <xf numFmtId="0" fontId="0" fillId="0" borderId="17" xfId="0" applyFill="1" applyBorder="1"/>
    <xf numFmtId="0" fontId="0" fillId="0" borderId="18" xfId="0" applyFill="1" applyBorder="1"/>
    <xf numFmtId="2" fontId="0" fillId="0" borderId="17" xfId="0" applyNumberFormat="1" applyBorder="1"/>
    <xf numFmtId="165" fontId="0" fillId="0" borderId="17" xfId="0" applyNumberFormat="1" applyBorder="1"/>
    <xf numFmtId="165" fontId="22" fillId="0" borderId="17" xfId="0" applyNumberFormat="1" applyFont="1" applyBorder="1"/>
    <xf numFmtId="165" fontId="0" fillId="0" borderId="11" xfId="0" applyNumberFormat="1" applyBorder="1"/>
    <xf numFmtId="0" fontId="22" fillId="0" borderId="17" xfId="0" applyFont="1" applyBorder="1"/>
    <xf numFmtId="0" fontId="22" fillId="0" borderId="12" xfId="0" applyFont="1" applyBorder="1" applyAlignment="1">
      <alignment vertical="center"/>
    </xf>
    <xf numFmtId="0" fontId="22" fillId="0" borderId="13" xfId="0" applyFont="1" applyBorder="1"/>
    <xf numFmtId="165" fontId="0" fillId="0" borderId="12" xfId="0" applyNumberFormat="1" applyBorder="1" applyAlignment="1">
      <alignment horizontal="center"/>
    </xf>
    <xf numFmtId="165" fontId="0" fillId="0" borderId="14" xfId="0" applyNumberFormat="1" applyBorder="1"/>
    <xf numFmtId="164" fontId="15" fillId="0" borderId="15" xfId="0" applyNumberFormat="1" applyFont="1" applyBorder="1" applyAlignment="1">
      <alignment horizontal="center"/>
    </xf>
    <xf numFmtId="165" fontId="22" fillId="0" borderId="13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/>
    <xf numFmtId="0" fontId="21" fillId="0" borderId="0" xfId="0" applyFont="1" applyBorder="1"/>
    <xf numFmtId="0" fontId="24" fillId="0" borderId="0" xfId="0" applyFont="1" applyBorder="1"/>
    <xf numFmtId="0" fontId="15" fillId="0" borderId="0" xfId="0" applyFont="1" applyBorder="1"/>
    <xf numFmtId="0" fontId="15" fillId="0" borderId="12" xfId="0" applyFont="1" applyBorder="1"/>
    <xf numFmtId="165" fontId="15" fillId="0" borderId="12" xfId="0" applyNumberFormat="1" applyFont="1" applyBorder="1"/>
    <xf numFmtId="165" fontId="15" fillId="0" borderId="15" xfId="0" applyNumberFormat="1" applyFont="1" applyBorder="1"/>
    <xf numFmtId="0" fontId="0" fillId="0" borderId="15" xfId="0" applyFill="1" applyBorder="1"/>
    <xf numFmtId="165" fontId="0" fillId="0" borderId="0" xfId="0" applyNumberFormat="1" applyBorder="1"/>
    <xf numFmtId="0" fontId="25" fillId="0" borderId="0" xfId="0" applyFont="1"/>
    <xf numFmtId="0" fontId="0" fillId="0" borderId="16" xfId="0" applyBorder="1" applyAlignment="1">
      <alignment/>
    </xf>
    <xf numFmtId="165" fontId="0" fillId="0" borderId="15" xfId="0" applyNumberFormat="1" applyBorder="1" applyAlignment="1">
      <alignment horizontal="center"/>
    </xf>
    <xf numFmtId="0" fontId="0" fillId="0" borderId="0" xfId="0" applyAlignment="1">
      <alignment horizontal="left"/>
    </xf>
    <xf numFmtId="0" fontId="23" fillId="0" borderId="15" xfId="0" applyFont="1" applyBorder="1"/>
    <xf numFmtId="165" fontId="23" fillId="0" borderId="15" xfId="0" applyNumberFormat="1" applyFont="1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/>
    <xf numFmtId="0" fontId="0" fillId="0" borderId="24" xfId="0" applyBorder="1"/>
    <xf numFmtId="0" fontId="0" fillId="0" borderId="24" xfId="0" applyBorder="1" applyAlignment="1">
      <alignment/>
    </xf>
    <xf numFmtId="164" fontId="0" fillId="0" borderId="21" xfId="0" applyNumberFormat="1" applyBorder="1" applyAlignment="1">
      <alignment horizontal="center"/>
    </xf>
    <xf numFmtId="0" fontId="0" fillId="0" borderId="22" xfId="0" applyBorder="1"/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0" xfId="0" applyFont="1" applyBorder="1" applyAlignment="1">
      <alignment/>
    </xf>
    <xf numFmtId="14" fontId="0" fillId="0" borderId="13" xfId="0" applyNumberFormat="1" applyBorder="1"/>
    <xf numFmtId="165" fontId="22" fillId="0" borderId="12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12" xfId="0" applyNumberFormat="1" applyBorder="1"/>
    <xf numFmtId="0" fontId="0" fillId="0" borderId="22" xfId="0" applyFill="1" applyBorder="1"/>
    <xf numFmtId="165" fontId="0" fillId="0" borderId="16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23" fillId="0" borderId="17" xfId="0" applyFont="1" applyFill="1" applyBorder="1"/>
    <xf numFmtId="165" fontId="0" fillId="0" borderId="0" xfId="0" applyNumberFormat="1"/>
    <xf numFmtId="0" fontId="21" fillId="0" borderId="17" xfId="0" applyFont="1" applyBorder="1"/>
    <xf numFmtId="164" fontId="0" fillId="0" borderId="13" xfId="0" applyNumberFormat="1" applyBorder="1"/>
    <xf numFmtId="164" fontId="0" fillId="0" borderId="11" xfId="0" applyNumberFormat="1" applyBorder="1"/>
    <xf numFmtId="0" fontId="0" fillId="0" borderId="12" xfId="0" applyFont="1" applyBorder="1"/>
    <xf numFmtId="164" fontId="0" fillId="0" borderId="12" xfId="0" applyNumberFormat="1" applyFont="1" applyBorder="1"/>
    <xf numFmtId="165" fontId="22" fillId="0" borderId="11" xfId="0" applyNumberFormat="1" applyFont="1" applyBorder="1" applyAlignment="1">
      <alignment horizontal="center"/>
    </xf>
    <xf numFmtId="0" fontId="0" fillId="0" borderId="23" xfId="0" applyFill="1" applyBorder="1"/>
    <xf numFmtId="164" fontId="0" fillId="0" borderId="0" xfId="0" applyNumberFormat="1" applyBorder="1"/>
    <xf numFmtId="0" fontId="0" fillId="0" borderId="25" xfId="0" applyBorder="1"/>
    <xf numFmtId="0" fontId="0" fillId="0" borderId="26" xfId="0" applyBorder="1"/>
    <xf numFmtId="0" fontId="23" fillId="0" borderId="0" xfId="0" applyFont="1" applyFill="1" applyBorder="1"/>
    <xf numFmtId="164" fontId="0" fillId="0" borderId="21" xfId="0" applyNumberFormat="1" applyBorder="1"/>
    <xf numFmtId="164" fontId="0" fillId="0" borderId="26" xfId="0" applyNumberFormat="1" applyBorder="1"/>
    <xf numFmtId="164" fontId="15" fillId="0" borderId="26" xfId="0" applyNumberFormat="1" applyFont="1" applyBorder="1"/>
    <xf numFmtId="165" fontId="22" fillId="0" borderId="16" xfId="0" applyNumberFormat="1" applyFont="1" applyBorder="1" applyAlignment="1">
      <alignment horizontal="center"/>
    </xf>
    <xf numFmtId="0" fontId="0" fillId="0" borderId="19" xfId="0" applyFill="1" applyBorder="1"/>
    <xf numFmtId="165" fontId="0" fillId="0" borderId="13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164" fontId="15" fillId="0" borderId="26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5" fillId="0" borderId="15" xfId="0" applyFont="1" applyBorder="1"/>
    <xf numFmtId="0" fontId="0" fillId="0" borderId="22" xfId="0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15" fillId="0" borderId="12" xfId="0" applyNumberFormat="1" applyFont="1" applyBorder="1"/>
    <xf numFmtId="165" fontId="0" fillId="0" borderId="15" xfId="0" applyNumberFormat="1" applyFon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23" fillId="0" borderId="26" xfId="0" applyNumberFormat="1" applyFont="1" applyBorder="1" applyAlignment="1">
      <alignment horizontal="center"/>
    </xf>
    <xf numFmtId="165" fontId="23" fillId="0" borderId="12" xfId="0" applyNumberFormat="1" applyFont="1" applyBorder="1"/>
    <xf numFmtId="0" fontId="17" fillId="0" borderId="0" xfId="0" applyFont="1"/>
    <xf numFmtId="0" fontId="26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28" fillId="0" borderId="27" xfId="0" applyFont="1" applyBorder="1" applyAlignment="1">
      <alignment horizontal="justify" vertical="top" wrapText="1"/>
    </xf>
    <xf numFmtId="0" fontId="28" fillId="0" borderId="27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6" fillId="0" borderId="32" xfId="0" applyFont="1" applyBorder="1" applyAlignment="1">
      <alignment horizontal="center" vertical="top" wrapText="1"/>
    </xf>
    <xf numFmtId="0" fontId="26" fillId="0" borderId="33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left" wrapText="1"/>
    </xf>
    <xf numFmtId="0" fontId="28" fillId="0" borderId="24" xfId="0" applyFont="1" applyBorder="1" applyAlignment="1">
      <alignment vertical="top" wrapText="1"/>
    </xf>
    <xf numFmtId="0" fontId="28" fillId="0" borderId="24" xfId="0" applyFont="1" applyBorder="1" applyAlignment="1">
      <alignment horizontal="justify" vertical="top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7" fillId="0" borderId="0" xfId="0" applyFont="1" applyBorder="1" applyAlignment="1">
      <alignment wrapText="1"/>
    </xf>
    <xf numFmtId="0" fontId="0" fillId="0" borderId="0" xfId="0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right" vertical="center" wrapText="1"/>
    </xf>
    <xf numFmtId="0" fontId="25" fillId="0" borderId="0" xfId="0" applyFont="1" applyAlignment="1">
      <alignment vertical="top"/>
    </xf>
    <xf numFmtId="0" fontId="26" fillId="0" borderId="27" xfId="0" applyFont="1" applyBorder="1" applyAlignment="1">
      <alignment horizontal="justify" vertical="top" wrapText="1"/>
    </xf>
    <xf numFmtId="0" fontId="29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33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center"/>
    </xf>
    <xf numFmtId="4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4" fontId="0" fillId="0" borderId="0" xfId="0" applyNumberFormat="1"/>
    <xf numFmtId="164" fontId="0" fillId="0" borderId="15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21" fillId="0" borderId="17" xfId="0" applyFont="1" applyBorder="1" applyAlignment="1">
      <alignment/>
    </xf>
    <xf numFmtId="0" fontId="0" fillId="0" borderId="37" xfId="0" applyBorder="1" applyAlignment="1">
      <alignment horizontal="center"/>
    </xf>
    <xf numFmtId="0" fontId="28" fillId="0" borderId="38" xfId="0" applyFont="1" applyBorder="1" applyAlignment="1">
      <alignment vertical="top" wrapText="1"/>
    </xf>
    <xf numFmtId="0" fontId="26" fillId="0" borderId="39" xfId="0" applyFont="1" applyBorder="1" applyAlignment="1">
      <alignment horizontal="center" vertical="top" wrapText="1"/>
    </xf>
    <xf numFmtId="2" fontId="0" fillId="0" borderId="15" xfId="0" applyNumberForma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65" fontId="0" fillId="0" borderId="15" xfId="0" applyNumberForma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24" fillId="0" borderId="17" xfId="0" applyFont="1" applyBorder="1"/>
    <xf numFmtId="0" fontId="22" fillId="0" borderId="0" xfId="0" applyFont="1" applyBorder="1"/>
    <xf numFmtId="0" fontId="15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23" fillId="0" borderId="17" xfId="0" applyFont="1" applyBorder="1"/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Border="1" applyAlignment="1">
      <alignment vertical="center"/>
    </xf>
    <xf numFmtId="3" fontId="0" fillId="0" borderId="12" xfId="0" applyNumberFormat="1" applyBorder="1"/>
    <xf numFmtId="1" fontId="0" fillId="0" borderId="15" xfId="0" applyNumberFormat="1" applyFont="1" applyBorder="1" applyAlignment="1">
      <alignment horizontal="center"/>
    </xf>
    <xf numFmtId="166" fontId="0" fillId="0" borderId="12" xfId="0" applyNumberFormat="1" applyBorder="1"/>
    <xf numFmtId="0" fontId="22" fillId="0" borderId="18" xfId="0" applyFont="1" applyBorder="1" applyAlignment="1">
      <alignment/>
    </xf>
    <xf numFmtId="165" fontId="0" fillId="0" borderId="12" xfId="0" applyNumberFormat="1" applyBorder="1" applyAlignment="1">
      <alignment vertical="center"/>
    </xf>
    <xf numFmtId="1" fontId="22" fillId="0" borderId="16" xfId="0" applyNumberFormat="1" applyFont="1" applyBorder="1" applyAlignment="1">
      <alignment horizontal="center"/>
    </xf>
    <xf numFmtId="164" fontId="22" fillId="0" borderId="16" xfId="0" applyNumberFormat="1" applyFont="1" applyBorder="1" applyAlignment="1">
      <alignment horizontal="center"/>
    </xf>
    <xf numFmtId="1" fontId="22" fillId="0" borderId="16" xfId="0" applyNumberFormat="1" applyFont="1" applyBorder="1" applyAlignment="1">
      <alignment/>
    </xf>
    <xf numFmtId="0" fontId="22" fillId="0" borderId="13" xfId="0" applyFont="1" applyBorder="1" applyAlignment="1">
      <alignment vertical="center"/>
    </xf>
    <xf numFmtId="165" fontId="22" fillId="0" borderId="13" xfId="0" applyNumberFormat="1" applyFont="1" applyBorder="1"/>
    <xf numFmtId="3" fontId="0" fillId="0" borderId="13" xfId="0" applyNumberFormat="1" applyBorder="1"/>
    <xf numFmtId="0" fontId="0" fillId="0" borderId="10" xfId="0" applyFill="1" applyBorder="1" applyAlignment="1">
      <alignment horizontal="center"/>
    </xf>
    <xf numFmtId="164" fontId="0" fillId="0" borderId="15" xfId="0" applyNumberFormat="1" applyBorder="1"/>
    <xf numFmtId="2" fontId="0" fillId="0" borderId="13" xfId="0" applyNumberFormat="1" applyBorder="1"/>
    <xf numFmtId="2" fontId="0" fillId="0" borderId="12" xfId="0" applyNumberFormat="1" applyBorder="1"/>
    <xf numFmtId="2" fontId="0" fillId="0" borderId="15" xfId="0" applyNumberFormat="1" applyBorder="1"/>
    <xf numFmtId="3" fontId="22" fillId="0" borderId="13" xfId="0" applyNumberFormat="1" applyFont="1" applyBorder="1"/>
    <xf numFmtId="2" fontId="22" fillId="0" borderId="16" xfId="0" applyNumberFormat="1" applyFont="1" applyBorder="1" applyAlignment="1">
      <alignment horizontal="center"/>
    </xf>
    <xf numFmtId="164" fontId="22" fillId="0" borderId="13" xfId="0" applyNumberFormat="1" applyFont="1" applyBorder="1" applyAlignment="1">
      <alignment horizontal="center"/>
    </xf>
    <xf numFmtId="4" fontId="0" fillId="0" borderId="17" xfId="0" applyNumberFormat="1" applyBorder="1"/>
    <xf numFmtId="0" fontId="22" fillId="0" borderId="18" xfId="0" applyFont="1" applyBorder="1"/>
    <xf numFmtId="2" fontId="22" fillId="0" borderId="13" xfId="0" applyNumberFormat="1" applyFont="1" applyBorder="1" applyAlignment="1">
      <alignment horizontal="center"/>
    </xf>
    <xf numFmtId="4" fontId="0" fillId="0" borderId="12" xfId="0" applyNumberFormat="1" applyBorder="1"/>
    <xf numFmtId="4" fontId="0" fillId="0" borderId="12" xfId="0" applyNumberFormat="1" applyBorder="1" applyAlignment="1">
      <alignment horizontal="center"/>
    </xf>
    <xf numFmtId="2" fontId="0" fillId="0" borderId="15" xfId="0" applyNumberFormat="1" applyBorder="1" applyAlignment="1">
      <alignment/>
    </xf>
    <xf numFmtId="2" fontId="0" fillId="0" borderId="16" xfId="0" applyNumberFormat="1" applyBorder="1"/>
    <xf numFmtId="0" fontId="22" fillId="0" borderId="16" xfId="0" applyFont="1" applyBorder="1"/>
    <xf numFmtId="2" fontId="0" fillId="0" borderId="13" xfId="0" applyNumberFormat="1" applyBorder="1" applyAlignment="1">
      <alignment/>
    </xf>
    <xf numFmtId="0" fontId="0" fillId="0" borderId="11" xfId="0" applyBorder="1" applyAlignment="1">
      <alignment horizontal="right"/>
    </xf>
    <xf numFmtId="165" fontId="22" fillId="0" borderId="16" xfId="0" applyNumberFormat="1" applyFont="1" applyBorder="1"/>
    <xf numFmtId="4" fontId="0" fillId="0" borderId="16" xfId="0" applyNumberFormat="1" applyBorder="1"/>
    <xf numFmtId="4" fontId="0" fillId="0" borderId="15" xfId="0" applyNumberFormat="1" applyBorder="1"/>
    <xf numFmtId="0" fontId="0" fillId="0" borderId="1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164" fontId="0" fillId="0" borderId="16" xfId="0" applyNumberFormat="1" applyBorder="1" applyAlignment="1">
      <alignment horizontal="center"/>
    </xf>
    <xf numFmtId="1" fontId="22" fillId="0" borderId="15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22" fillId="0" borderId="13" xfId="0" applyFont="1" applyBorder="1" applyAlignment="1">
      <alignment horizontal="center"/>
    </xf>
    <xf numFmtId="2" fontId="22" fillId="0" borderId="13" xfId="0" applyNumberFormat="1" applyFont="1" applyBorder="1"/>
    <xf numFmtId="2" fontId="22" fillId="0" borderId="18" xfId="0" applyNumberFormat="1" applyFont="1" applyBorder="1"/>
    <xf numFmtId="4" fontId="22" fillId="0" borderId="18" xfId="0" applyNumberFormat="1" applyFont="1" applyBorder="1"/>
    <xf numFmtId="4" fontId="22" fillId="0" borderId="13" xfId="0" applyNumberFormat="1" applyFont="1" applyBorder="1" applyAlignment="1">
      <alignment horizontal="center"/>
    </xf>
    <xf numFmtId="2" fontId="22" fillId="0" borderId="16" xfId="0" applyNumberFormat="1" applyFont="1" applyBorder="1"/>
    <xf numFmtId="2" fontId="22" fillId="0" borderId="13" xfId="0" applyNumberFormat="1" applyFont="1" applyBorder="1" applyAlignment="1">
      <alignment/>
    </xf>
    <xf numFmtId="164" fontId="0" fillId="0" borderId="15" xfId="0" applyNumberFormat="1" applyFont="1" applyBorder="1" applyAlignment="1">
      <alignment horizontal="center"/>
    </xf>
    <xf numFmtId="164" fontId="22" fillId="0" borderId="15" xfId="0" applyNumberFormat="1" applyFont="1" applyBorder="1" applyAlignment="1">
      <alignment horizontal="center"/>
    </xf>
    <xf numFmtId="164" fontId="0" fillId="0" borderId="17" xfId="0" applyNumberFormat="1" applyBorder="1"/>
    <xf numFmtId="2" fontId="0" fillId="0" borderId="13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22" fillId="0" borderId="13" xfId="0" applyNumberFormat="1" applyFont="1" applyBorder="1" applyAlignment="1">
      <alignment horizontal="center"/>
    </xf>
    <xf numFmtId="165" fontId="22" fillId="0" borderId="18" xfId="0" applyNumberFormat="1" applyFont="1" applyBorder="1"/>
    <xf numFmtId="164" fontId="22" fillId="0" borderId="18" xfId="0" applyNumberFormat="1" applyFont="1" applyBorder="1"/>
    <xf numFmtId="4" fontId="22" fillId="0" borderId="13" xfId="0" applyNumberFormat="1" applyFont="1" applyBorder="1"/>
    <xf numFmtId="164" fontId="22" fillId="0" borderId="13" xfId="0" applyNumberFormat="1" applyFont="1" applyBorder="1"/>
    <xf numFmtId="164" fontId="22" fillId="0" borderId="13" xfId="0" applyNumberFormat="1" applyFont="1" applyBorder="1" applyAlignment="1">
      <alignment/>
    </xf>
    <xf numFmtId="4" fontId="22" fillId="0" borderId="16" xfId="0" applyNumberFormat="1" applyFont="1" applyBorder="1"/>
    <xf numFmtId="0" fontId="22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2" xfId="0" applyBorder="1"/>
    <xf numFmtId="0" fontId="21" fillId="0" borderId="12" xfId="0" applyFont="1" applyBorder="1"/>
    <xf numFmtId="0" fontId="21" fillId="0" borderId="20" xfId="0" applyFont="1" applyBorder="1"/>
    <xf numFmtId="0" fontId="21" fillId="0" borderId="19" xfId="0" applyFont="1" applyBorder="1"/>
    <xf numFmtId="0" fontId="21" fillId="0" borderId="14" xfId="0" applyFont="1" applyBorder="1"/>
    <xf numFmtId="0" fontId="21" fillId="0" borderId="11" xfId="0" applyFont="1" applyBorder="1"/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3" xfId="0" applyFont="1" applyBorder="1"/>
    <xf numFmtId="0" fontId="21" fillId="0" borderId="18" xfId="0" applyFont="1" applyBorder="1"/>
    <xf numFmtId="0" fontId="21" fillId="0" borderId="10" xfId="0" applyFont="1" applyBorder="1"/>
    <xf numFmtId="0" fontId="21" fillId="0" borderId="16" xfId="0" applyFont="1" applyBorder="1"/>
    <xf numFmtId="0" fontId="21" fillId="0" borderId="13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166" fontId="21" fillId="0" borderId="12" xfId="0" applyNumberFormat="1" applyFont="1" applyBorder="1"/>
    <xf numFmtId="165" fontId="21" fillId="0" borderId="12" xfId="0" applyNumberFormat="1" applyFont="1" applyBorder="1"/>
    <xf numFmtId="2" fontId="21" fillId="0" borderId="15" xfId="0" applyNumberFormat="1" applyFont="1" applyBorder="1" applyAlignment="1">
      <alignment horizontal="center"/>
    </xf>
    <xf numFmtId="0" fontId="21" fillId="0" borderId="15" xfId="0" applyFont="1" applyBorder="1"/>
    <xf numFmtId="164" fontId="21" fillId="0" borderId="12" xfId="0" applyNumberFormat="1" applyFont="1" applyBorder="1" applyAlignment="1">
      <alignment horizontal="center"/>
    </xf>
    <xf numFmtId="164" fontId="21" fillId="0" borderId="15" xfId="0" applyNumberFormat="1" applyFont="1" applyBorder="1" applyAlignment="1">
      <alignment horizontal="center"/>
    </xf>
    <xf numFmtId="0" fontId="34" fillId="0" borderId="17" xfId="0" applyFont="1" applyBorder="1"/>
    <xf numFmtId="164" fontId="35" fillId="0" borderId="13" xfId="0" applyNumberFormat="1" applyFont="1" applyBorder="1" applyAlignment="1">
      <alignment horizontal="center"/>
    </xf>
    <xf numFmtId="164" fontId="21" fillId="0" borderId="13" xfId="0" applyNumberFormat="1" applyFont="1" applyBorder="1" applyAlignment="1">
      <alignment horizontal="center"/>
    </xf>
    <xf numFmtId="164" fontId="21" fillId="0" borderId="11" xfId="0" applyNumberFormat="1" applyFont="1" applyBorder="1" applyAlignment="1">
      <alignment horizontal="center"/>
    </xf>
    <xf numFmtId="164" fontId="35" fillId="0" borderId="12" xfId="0" applyNumberFormat="1" applyFont="1" applyBorder="1" applyAlignment="1">
      <alignment horizontal="center"/>
    </xf>
    <xf numFmtId="0" fontId="21" fillId="0" borderId="17" xfId="0" applyFont="1" applyFill="1" applyBorder="1"/>
    <xf numFmtId="164" fontId="21" fillId="0" borderId="16" xfId="0" applyNumberFormat="1" applyFont="1" applyBorder="1" applyAlignment="1">
      <alignment horizontal="center"/>
    </xf>
    <xf numFmtId="164" fontId="35" fillId="0" borderId="16" xfId="0" applyNumberFormat="1" applyFont="1" applyBorder="1" applyAlignment="1">
      <alignment horizontal="center"/>
    </xf>
    <xf numFmtId="0" fontId="21" fillId="0" borderId="18" xfId="0" applyFont="1" applyFill="1" applyBorder="1"/>
    <xf numFmtId="0" fontId="21" fillId="0" borderId="43" xfId="0" applyFont="1" applyBorder="1"/>
    <xf numFmtId="0" fontId="24" fillId="0" borderId="42" xfId="0" applyFont="1" applyBorder="1"/>
    <xf numFmtId="0" fontId="21" fillId="0" borderId="40" xfId="0" applyFont="1" applyBorder="1"/>
    <xf numFmtId="0" fontId="24" fillId="0" borderId="40" xfId="0" applyFont="1" applyBorder="1"/>
    <xf numFmtId="0" fontId="21" fillId="0" borderId="41" xfId="0" applyFont="1" applyBorder="1"/>
    <xf numFmtId="164" fontId="24" fillId="0" borderId="43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25" fillId="0" borderId="0" xfId="0" applyFont="1" applyAlignment="1">
      <alignment horizontal="center" vertical="top"/>
    </xf>
    <xf numFmtId="0" fontId="31" fillId="0" borderId="1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9" xfId="0" applyBorder="1"/>
    <xf numFmtId="0" fontId="26" fillId="0" borderId="45" xfId="0" applyFont="1" applyBorder="1" applyAlignment="1">
      <alignment horizontal="center" vertical="top" wrapText="1"/>
    </xf>
    <xf numFmtId="0" fontId="0" fillId="0" borderId="46" xfId="0" applyBorder="1"/>
    <xf numFmtId="0" fontId="26" fillId="0" borderId="45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28" fillId="0" borderId="45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left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20" fillId="0" borderId="25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45" xfId="0" applyFont="1" applyBorder="1" applyAlignment="1">
      <alignment horizontal="center" wrapText="1"/>
    </xf>
    <xf numFmtId="0" fontId="20" fillId="0" borderId="46" xfId="0" applyFont="1" applyBorder="1" applyAlignment="1">
      <alignment horizontal="center" wrapText="1"/>
    </xf>
    <xf numFmtId="0" fontId="27" fillId="0" borderId="23" xfId="0" applyFont="1" applyBorder="1" applyAlignment="1">
      <alignment horizontal="center" vertical="center" wrapText="1"/>
    </xf>
    <xf numFmtId="0" fontId="32" fillId="0" borderId="46" xfId="0" applyFont="1" applyBorder="1"/>
    <xf numFmtId="0" fontId="29" fillId="0" borderId="0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33" fillId="0" borderId="10" xfId="0" applyFont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31" fillId="0" borderId="0" xfId="0" applyFont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</cellStyles>
  <tableStyles count="2" defaultTableStyle="TableStyleMedium9" defaultPivotStyle="PivotStyleLight16">
    <tableStyle name="Стиль таблицы 1" pivot="0"/>
    <tableStyle name="Стиль таблицы 2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3505200</xdr:colOff>
      <xdr:row>38</xdr:row>
      <xdr:rowOff>0</xdr:rowOff>
    </xdr:from>
    <xdr:to>
      <xdr:col>3</xdr:col>
      <xdr:colOff>676275</xdr:colOff>
      <xdr:row>41</xdr:row>
      <xdr:rowOff>171450</xdr:rowOff>
    </xdr:to>
    <xdr:sp macro="" textlink="">
      <xdr:nvSpPr>
        <xdr:cNvPr id="1905" name="TextBox 2"/>
        <xdr:cNvSpPr txBox="1">
          <a:spLocks noChangeArrowheads="1"/>
        </xdr:cNvSpPr>
      </xdr:nvSpPr>
      <xdr:spPr bwMode="auto">
        <a:xfrm>
          <a:off x="3838575" y="6143625"/>
          <a:ext cx="1819275" cy="742950"/>
        </a:xfrm>
        <a:prstGeom prst="rect">
          <a:avLst/>
        </a:prstGeom>
        <a:solidFill>
          <a:srgbClr val="FFFFFF"/>
        </a:solidFill>
        <a:ln w="9525">
          <a:noFill/>
        </a:ln>
      </xdr:spPr>
    </xdr:sp>
    <xdr:clientData/>
  </xdr:twoCellAnchor>
  <xdr:twoCellAnchor>
    <xdr:from>
      <xdr:col>0</xdr:col>
      <xdr:colOff>152400</xdr:colOff>
      <xdr:row>38</xdr:row>
      <xdr:rowOff>9525</xdr:rowOff>
    </xdr:from>
    <xdr:to>
      <xdr:col>1</xdr:col>
      <xdr:colOff>1638300</xdr:colOff>
      <xdr:row>41</xdr:row>
      <xdr:rowOff>180975</xdr:rowOff>
    </xdr:to>
    <xdr:sp macro="" textlink="">
      <xdr:nvSpPr>
        <xdr:cNvPr id="1906" name="TextBox 1"/>
        <xdr:cNvSpPr txBox="1">
          <a:spLocks noChangeArrowheads="1"/>
        </xdr:cNvSpPr>
      </xdr:nvSpPr>
      <xdr:spPr bwMode="auto">
        <a:xfrm>
          <a:off x="152400" y="6153150"/>
          <a:ext cx="1819275" cy="742950"/>
        </a:xfrm>
        <a:prstGeom prst="rect">
          <a:avLst/>
        </a:prstGeom>
        <a:solidFill>
          <a:srgbClr val="FFFFFF"/>
        </a:solidFill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28">
      <selection activeCell="B44" sqref="B44"/>
    </sheetView>
  </sheetViews>
  <sheetFormatPr defaultColWidth="9.140625" defaultRowHeight="15"/>
  <cols>
    <col min="1" max="1" width="5.00390625" style="0" customWidth="1"/>
    <col min="2" max="2" width="56.7109375" style="0" customWidth="1"/>
    <col min="3" max="3" width="13.00390625" style="0" customWidth="1"/>
    <col min="4" max="4" width="12.7109375" style="0" customWidth="1"/>
  </cols>
  <sheetData>
    <row r="1" spans="1:4" ht="15">
      <c r="A1" s="1" t="s">
        <v>0</v>
      </c>
      <c r="B1" s="1" t="s">
        <v>0</v>
      </c>
      <c r="C1" s="2" t="s">
        <v>0</v>
      </c>
      <c r="D1" s="1" t="s">
        <v>0</v>
      </c>
    </row>
    <row r="2" spans="1:4" ht="46.5" customHeight="1" hidden="1">
      <c r="A2" s="314"/>
      <c r="B2" s="314"/>
      <c r="C2" s="314"/>
      <c r="D2" s="314"/>
    </row>
    <row r="3" spans="1:4" ht="15">
      <c r="A3" s="3"/>
      <c r="B3" s="4"/>
      <c r="C3" s="3"/>
      <c r="D3" s="3"/>
    </row>
    <row r="4" spans="1:4" ht="15">
      <c r="A4" s="3"/>
      <c r="B4" s="4"/>
      <c r="C4" s="3"/>
      <c r="D4" s="3"/>
    </row>
    <row r="5" spans="1:4" ht="15">
      <c r="A5" s="3"/>
      <c r="B5" s="3"/>
      <c r="C5" s="3"/>
      <c r="D5" s="3"/>
    </row>
    <row r="6" spans="1:4" ht="15">
      <c r="A6" s="6"/>
      <c r="B6" s="6"/>
      <c r="C6" s="6"/>
      <c r="D6" s="7"/>
    </row>
    <row r="7" spans="1:4" ht="15" hidden="1">
      <c r="A7" s="314"/>
      <c r="B7" s="314"/>
      <c r="C7" s="314"/>
      <c r="D7" s="314"/>
    </row>
    <row r="8" spans="1:4" ht="15">
      <c r="A8" s="6"/>
      <c r="B8" s="8"/>
      <c r="C8" s="6"/>
      <c r="D8" s="7"/>
    </row>
    <row r="9" spans="1:4" ht="15">
      <c r="A9" s="6"/>
      <c r="B9" s="8"/>
      <c r="C9" s="6"/>
      <c r="D9" s="7"/>
    </row>
    <row r="10" spans="1:4" ht="15">
      <c r="A10" s="6"/>
      <c r="B10" s="9"/>
      <c r="C10" s="6"/>
      <c r="D10" s="7"/>
    </row>
    <row r="11" spans="1:4" ht="15" hidden="1">
      <c r="A11" s="314"/>
      <c r="B11" s="314"/>
      <c r="C11" s="314"/>
      <c r="D11" s="314"/>
    </row>
    <row r="12" spans="1:4" ht="15" hidden="1">
      <c r="A12" s="313"/>
      <c r="B12" s="313"/>
      <c r="C12" s="313"/>
      <c r="D12" s="313"/>
    </row>
    <row r="13" spans="1:4" ht="15">
      <c r="A13" s="6"/>
      <c r="B13" s="10"/>
      <c r="C13" s="6"/>
      <c r="D13" s="11"/>
    </row>
    <row r="14" spans="1:4" ht="15">
      <c r="A14" s="6"/>
      <c r="B14" s="8"/>
      <c r="C14" s="6"/>
      <c r="D14" s="11"/>
    </row>
    <row r="15" spans="1:4" ht="15">
      <c r="A15" s="6"/>
      <c r="B15" s="9"/>
      <c r="C15" s="6"/>
      <c r="D15" s="11"/>
    </row>
    <row r="16" spans="1:4" ht="15" hidden="1">
      <c r="A16" s="313"/>
      <c r="B16" s="313"/>
      <c r="C16" s="313"/>
      <c r="D16" s="313"/>
    </row>
    <row r="17" spans="1:4" ht="15">
      <c r="A17" s="6"/>
      <c r="B17" s="9"/>
      <c r="C17" s="6"/>
      <c r="D17" s="11"/>
    </row>
    <row r="18" spans="1:4" ht="15">
      <c r="A18" s="6"/>
      <c r="B18" s="9"/>
      <c r="C18" s="6"/>
      <c r="D18" s="11"/>
    </row>
    <row r="19" spans="1:4" ht="15">
      <c r="A19" s="6"/>
      <c r="B19" s="8"/>
      <c r="C19" s="6"/>
      <c r="D19" s="11"/>
    </row>
    <row r="20" spans="1:4" ht="15">
      <c r="A20" s="6"/>
      <c r="B20" s="8"/>
      <c r="C20" s="6"/>
      <c r="D20" s="11"/>
    </row>
    <row r="21" spans="1:4" ht="15">
      <c r="A21" s="6"/>
      <c r="B21" s="8"/>
      <c r="C21" s="6"/>
      <c r="D21" s="11"/>
    </row>
    <row r="22" spans="1:4" ht="15" hidden="1">
      <c r="A22" s="313"/>
      <c r="B22" s="313"/>
      <c r="C22" s="313"/>
      <c r="D22" s="313"/>
    </row>
    <row r="23" spans="1:4" ht="15">
      <c r="A23" s="6"/>
      <c r="B23" s="8"/>
      <c r="C23" s="6"/>
      <c r="D23" s="11"/>
    </row>
    <row r="24" spans="1:4" ht="15">
      <c r="A24" s="6"/>
      <c r="B24" s="9"/>
      <c r="C24" s="12"/>
      <c r="D24" s="11"/>
    </row>
    <row r="25" spans="1:4" ht="15">
      <c r="A25" s="6"/>
      <c r="B25" s="9"/>
      <c r="C25" s="6"/>
      <c r="D25" s="13"/>
    </row>
    <row r="26" spans="1:4" ht="15">
      <c r="A26" s="6"/>
      <c r="B26" s="8"/>
      <c r="C26" s="6"/>
      <c r="D26" s="13"/>
    </row>
    <row r="27" spans="1:4" ht="15">
      <c r="A27" s="6"/>
      <c r="B27" s="9"/>
      <c r="C27" s="6"/>
      <c r="D27" s="11"/>
    </row>
    <row r="28" spans="1:4" ht="15">
      <c r="A28" s="6"/>
      <c r="B28" s="9"/>
      <c r="C28" s="6"/>
      <c r="D28" s="11"/>
    </row>
    <row r="29" spans="1:4" ht="15">
      <c r="A29" s="6"/>
      <c r="B29" s="8"/>
      <c r="C29" s="6"/>
      <c r="D29" s="11"/>
    </row>
    <row r="30" spans="1:4" ht="15">
      <c r="A30" s="313"/>
      <c r="B30" s="313"/>
      <c r="C30" s="313"/>
      <c r="D30" s="313"/>
    </row>
    <row r="31" spans="1:5" ht="18.75">
      <c r="A31" s="6"/>
      <c r="B31" s="8"/>
      <c r="C31" s="6"/>
      <c r="D31" s="11"/>
      <c r="E31" s="5"/>
    </row>
    <row r="32" spans="1:4" ht="15">
      <c r="A32" s="6"/>
      <c r="B32" s="8"/>
      <c r="C32" s="6"/>
      <c r="D32" s="11"/>
    </row>
    <row r="33" spans="1:4" ht="15">
      <c r="A33" s="6"/>
      <c r="B33" s="8"/>
      <c r="C33" s="6"/>
      <c r="D33" s="11"/>
    </row>
    <row r="34" spans="1:4" ht="15">
      <c r="A34" s="314"/>
      <c r="B34" s="314"/>
      <c r="C34" s="314"/>
      <c r="D34" s="314"/>
    </row>
    <row r="35" spans="1:4" ht="15">
      <c r="A35" s="6"/>
      <c r="B35" s="8"/>
      <c r="C35" s="6"/>
      <c r="D35" s="11"/>
    </row>
    <row r="36" spans="1:4" ht="15">
      <c r="A36" s="6"/>
      <c r="B36" s="8"/>
      <c r="C36" s="6"/>
      <c r="D36" s="13"/>
    </row>
    <row r="37" spans="1:4" ht="15">
      <c r="A37" s="14"/>
      <c r="B37" s="14"/>
      <c r="C37" s="14"/>
      <c r="D37" s="14"/>
    </row>
    <row r="38" spans="1:4" ht="15">
      <c r="A38" s="14"/>
      <c r="B38" s="14"/>
      <c r="C38" s="14"/>
      <c r="D38" s="14"/>
    </row>
    <row r="39" spans="1:4" ht="15">
      <c r="A39" s="14"/>
      <c r="B39" s="14"/>
      <c r="C39" s="14"/>
      <c r="D39" s="14"/>
    </row>
    <row r="40" spans="1:4" ht="15">
      <c r="A40" s="14"/>
      <c r="B40" s="14"/>
      <c r="C40" s="14"/>
      <c r="D40" s="14"/>
    </row>
    <row r="41" spans="1:4" ht="15">
      <c r="A41" s="14"/>
      <c r="B41" s="14"/>
      <c r="C41" s="14"/>
      <c r="D41" s="14"/>
    </row>
    <row r="42" spans="1:4" ht="15">
      <c r="A42" s="14"/>
      <c r="B42" s="14"/>
      <c r="C42" s="14"/>
      <c r="D42" s="14"/>
    </row>
    <row r="43" spans="1:4" ht="15">
      <c r="A43" s="14"/>
      <c r="B43" s="14"/>
      <c r="C43" s="14"/>
      <c r="D43" s="14"/>
    </row>
    <row r="44" spans="1:4" ht="15">
      <c r="A44" s="14"/>
      <c r="B44" s="14"/>
      <c r="C44" s="14"/>
      <c r="D44" s="14"/>
    </row>
    <row r="45" spans="1:4" ht="15">
      <c r="A45" s="14"/>
      <c r="B45" s="14"/>
      <c r="C45" s="14"/>
      <c r="D45" s="14"/>
    </row>
  </sheetData>
  <mergeCells count="8">
    <mergeCell ref="A30:D30"/>
    <mergeCell ref="A34:D34"/>
    <mergeCell ref="A2:D2"/>
    <mergeCell ref="A7:D7"/>
    <mergeCell ref="A11:D11"/>
    <mergeCell ref="A12:D12"/>
    <mergeCell ref="A16:D16"/>
    <mergeCell ref="A22:D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103"/>
  <sheetViews>
    <sheetView tabSelected="1" zoomScaleSheetLayoutView="100" workbookViewId="0" topLeftCell="C1">
      <selection activeCell="G108" sqref="G108"/>
    </sheetView>
  </sheetViews>
  <sheetFormatPr defaultColWidth="9.140625" defaultRowHeight="15"/>
  <cols>
    <col min="1" max="1" width="9.140625" style="0" hidden="1" customWidth="1"/>
    <col min="2" max="2" width="4.7109375" style="0" hidden="1" customWidth="1"/>
    <col min="3" max="3" width="4.7109375" style="0" customWidth="1"/>
    <col min="4" max="6" width="13.00390625" style="0" customWidth="1"/>
    <col min="7" max="7" width="12.57421875" style="0" customWidth="1"/>
    <col min="8" max="8" width="9.140625" style="0" hidden="1" customWidth="1"/>
    <col min="9" max="9" width="16.421875" style="0" customWidth="1"/>
    <col min="10" max="10" width="12.7109375" style="0" customWidth="1"/>
    <col min="11" max="11" width="8.7109375" style="0" customWidth="1"/>
    <col min="12" max="12" width="11.140625" style="0" customWidth="1"/>
    <col min="13" max="13" width="15.421875" style="0" customWidth="1"/>
    <col min="14" max="14" width="30.28125" style="0" customWidth="1"/>
  </cols>
  <sheetData>
    <row r="1" spans="3:14" ht="18.75">
      <c r="C1" s="397" t="s">
        <v>595</v>
      </c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</row>
    <row r="2" spans="2:14" ht="18.75">
      <c r="B2" s="14"/>
      <c r="C2" s="329" t="s">
        <v>596</v>
      </c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</row>
    <row r="3" spans="2:14" ht="15.75">
      <c r="B3" s="59"/>
      <c r="C3" s="276"/>
      <c r="D3" s="277"/>
      <c r="E3" s="278"/>
      <c r="F3" s="278"/>
      <c r="G3" s="278"/>
      <c r="H3" s="279"/>
      <c r="I3" s="280" t="s">
        <v>484</v>
      </c>
      <c r="J3" s="281" t="s">
        <v>488</v>
      </c>
      <c r="K3" s="393" t="s">
        <v>505</v>
      </c>
      <c r="L3" s="394"/>
      <c r="M3" s="282" t="s">
        <v>568</v>
      </c>
      <c r="N3" s="281" t="s">
        <v>569</v>
      </c>
    </row>
    <row r="4" spans="2:14" ht="15.75">
      <c r="B4" s="24" t="s">
        <v>1</v>
      </c>
      <c r="C4" s="282"/>
      <c r="D4" s="318" t="s">
        <v>18</v>
      </c>
      <c r="E4" s="319"/>
      <c r="F4" s="319"/>
      <c r="G4" s="319"/>
      <c r="H4" s="320"/>
      <c r="I4" s="282" t="s">
        <v>502</v>
      </c>
      <c r="J4" s="282" t="s">
        <v>331</v>
      </c>
      <c r="K4" s="395" t="s">
        <v>493</v>
      </c>
      <c r="L4" s="396"/>
      <c r="M4" s="282" t="s">
        <v>565</v>
      </c>
      <c r="N4" s="282" t="s">
        <v>565</v>
      </c>
    </row>
    <row r="5" spans="2:14" ht="15.75">
      <c r="B5" s="59"/>
      <c r="C5" s="276"/>
      <c r="D5" s="318" t="s">
        <v>19</v>
      </c>
      <c r="E5" s="319"/>
      <c r="F5" s="319"/>
      <c r="G5" s="319"/>
      <c r="H5" s="320"/>
      <c r="I5" s="282" t="s">
        <v>491</v>
      </c>
      <c r="J5" s="283" t="s">
        <v>489</v>
      </c>
      <c r="K5" s="391" t="s">
        <v>487</v>
      </c>
      <c r="L5" s="284" t="s">
        <v>494</v>
      </c>
      <c r="M5" s="276" t="s">
        <v>566</v>
      </c>
      <c r="N5" s="282" t="s">
        <v>570</v>
      </c>
    </row>
    <row r="6" spans="2:14" ht="15.75">
      <c r="B6" s="62"/>
      <c r="C6" s="285"/>
      <c r="D6" s="286"/>
      <c r="E6" s="287"/>
      <c r="F6" s="287"/>
      <c r="G6" s="287"/>
      <c r="H6" s="288"/>
      <c r="I6" s="289" t="s">
        <v>504</v>
      </c>
      <c r="J6" s="289" t="s">
        <v>504</v>
      </c>
      <c r="K6" s="392"/>
      <c r="L6" s="290" t="s">
        <v>154</v>
      </c>
      <c r="M6" s="285" t="s">
        <v>567</v>
      </c>
      <c r="N6" s="291" t="s">
        <v>489</v>
      </c>
    </row>
    <row r="7" spans="2:14" ht="15.75">
      <c r="B7" s="59"/>
      <c r="C7" s="282"/>
      <c r="D7" s="385" t="s">
        <v>281</v>
      </c>
      <c r="E7" s="386"/>
      <c r="F7" s="386"/>
      <c r="G7" s="386"/>
      <c r="H7" s="387"/>
      <c r="I7" s="292"/>
      <c r="J7" s="293"/>
      <c r="K7" s="294"/>
      <c r="L7" s="276"/>
      <c r="M7" s="276"/>
      <c r="N7" s="276"/>
    </row>
    <row r="8" spans="2:14" ht="15.75">
      <c r="B8" s="24">
        <v>1</v>
      </c>
      <c r="C8" s="282">
        <v>1</v>
      </c>
      <c r="D8" s="113" t="s">
        <v>594</v>
      </c>
      <c r="E8" s="79"/>
      <c r="F8" s="79"/>
      <c r="G8" s="79"/>
      <c r="H8" s="295"/>
      <c r="I8" s="292"/>
      <c r="J8" s="293"/>
      <c r="K8" s="294"/>
      <c r="L8" s="276"/>
      <c r="M8" s="276"/>
      <c r="N8" s="276" t="s">
        <v>574</v>
      </c>
    </row>
    <row r="9" spans="2:14" ht="15.75">
      <c r="B9" s="59"/>
      <c r="C9" s="282"/>
      <c r="D9" s="113" t="s">
        <v>541</v>
      </c>
      <c r="E9" s="79"/>
      <c r="F9" s="79"/>
      <c r="G9" s="79"/>
      <c r="H9" s="295"/>
      <c r="I9" s="276"/>
      <c r="J9" s="276"/>
      <c r="K9" s="295"/>
      <c r="L9" s="276"/>
      <c r="M9" s="276"/>
      <c r="N9" s="276" t="s">
        <v>571</v>
      </c>
    </row>
    <row r="10" spans="2:14" ht="15.75">
      <c r="B10" s="59"/>
      <c r="C10" s="282"/>
      <c r="D10" s="113" t="s">
        <v>133</v>
      </c>
      <c r="E10" s="79"/>
      <c r="F10" s="79"/>
      <c r="G10" s="79"/>
      <c r="H10" s="295"/>
      <c r="I10" s="296">
        <v>501.6</v>
      </c>
      <c r="J10" s="296">
        <v>501.6</v>
      </c>
      <c r="K10" s="297">
        <v>100</v>
      </c>
      <c r="L10" s="296">
        <v>0</v>
      </c>
      <c r="M10" s="296">
        <v>1</v>
      </c>
      <c r="N10" s="276" t="s">
        <v>572</v>
      </c>
    </row>
    <row r="11" spans="2:14" ht="15.75">
      <c r="B11" s="62"/>
      <c r="C11" s="291"/>
      <c r="D11" s="298"/>
      <c r="E11" s="79"/>
      <c r="F11" s="79"/>
      <c r="G11" s="79"/>
      <c r="H11" s="295"/>
      <c r="I11" s="299"/>
      <c r="J11" s="299"/>
      <c r="K11" s="299"/>
      <c r="L11" s="299"/>
      <c r="M11" s="300"/>
      <c r="N11" s="285" t="s">
        <v>573</v>
      </c>
    </row>
    <row r="12" spans="2:14" ht="15.75">
      <c r="B12" s="59"/>
      <c r="C12" s="282"/>
      <c r="D12" s="385" t="s">
        <v>285</v>
      </c>
      <c r="E12" s="386"/>
      <c r="F12" s="386"/>
      <c r="G12" s="386"/>
      <c r="H12" s="387"/>
      <c r="I12" s="296"/>
      <c r="J12" s="296"/>
      <c r="K12" s="297"/>
      <c r="L12" s="301"/>
      <c r="M12" s="296"/>
      <c r="N12" s="276"/>
    </row>
    <row r="13" spans="2:14" ht="15.75">
      <c r="B13" s="24">
        <v>2</v>
      </c>
      <c r="C13" s="282">
        <v>2</v>
      </c>
      <c r="D13" s="113" t="s">
        <v>592</v>
      </c>
      <c r="E13" s="79"/>
      <c r="F13" s="79"/>
      <c r="G13" s="79"/>
      <c r="H13" s="295"/>
      <c r="I13" s="296"/>
      <c r="J13" s="296"/>
      <c r="K13" s="296"/>
      <c r="L13" s="296"/>
      <c r="M13" s="296"/>
      <c r="N13" s="276"/>
    </row>
    <row r="14" spans="2:14" ht="15.75">
      <c r="B14" s="59"/>
      <c r="C14" s="282"/>
      <c r="D14" s="113" t="s">
        <v>542</v>
      </c>
      <c r="E14" s="79"/>
      <c r="F14" s="79"/>
      <c r="G14" s="79"/>
      <c r="H14" s="295"/>
      <c r="I14" s="296"/>
      <c r="J14" s="296"/>
      <c r="K14" s="296"/>
      <c r="L14" s="296"/>
      <c r="M14" s="296"/>
      <c r="N14" s="276" t="s">
        <v>574</v>
      </c>
    </row>
    <row r="15" spans="2:14" ht="15.75">
      <c r="B15" s="59"/>
      <c r="C15" s="282"/>
      <c r="D15" s="113" t="s">
        <v>593</v>
      </c>
      <c r="E15" s="79"/>
      <c r="F15" s="79"/>
      <c r="G15" s="79"/>
      <c r="H15" s="295"/>
      <c r="I15" s="296"/>
      <c r="J15" s="296"/>
      <c r="K15" s="296"/>
      <c r="L15" s="296"/>
      <c r="M15" s="296"/>
      <c r="N15" s="276" t="s">
        <v>571</v>
      </c>
    </row>
    <row r="16" spans="2:14" ht="15.75">
      <c r="B16" s="59"/>
      <c r="C16" s="282"/>
      <c r="D16" s="113"/>
      <c r="E16" s="79"/>
      <c r="F16" s="79"/>
      <c r="G16" s="79"/>
      <c r="H16" s="295"/>
      <c r="I16" s="296">
        <v>3676.628</v>
      </c>
      <c r="J16" s="296">
        <v>3653.277</v>
      </c>
      <c r="K16" s="302">
        <f>J16*100/I16</f>
        <v>99.3648799932982</v>
      </c>
      <c r="L16" s="297">
        <f>J16-I16</f>
        <v>-23.351000000000113</v>
      </c>
      <c r="M16" s="296">
        <f>J16/I16</f>
        <v>0.993648799932982</v>
      </c>
      <c r="N16" s="276" t="s">
        <v>572</v>
      </c>
    </row>
    <row r="17" spans="2:14" ht="15.75">
      <c r="B17" s="59"/>
      <c r="C17" s="291"/>
      <c r="D17" s="113"/>
      <c r="E17" s="79"/>
      <c r="F17" s="79"/>
      <c r="G17" s="79"/>
      <c r="H17" s="295"/>
      <c r="I17" s="300"/>
      <c r="J17" s="300"/>
      <c r="K17" s="300"/>
      <c r="L17" s="300"/>
      <c r="M17" s="300"/>
      <c r="N17" s="285" t="s">
        <v>573</v>
      </c>
    </row>
    <row r="18" spans="2:14" ht="15.75">
      <c r="B18" s="59"/>
      <c r="C18" s="282"/>
      <c r="D18" s="388" t="s">
        <v>288</v>
      </c>
      <c r="E18" s="389"/>
      <c r="F18" s="389"/>
      <c r="G18" s="389"/>
      <c r="H18" s="390"/>
      <c r="I18" s="296"/>
      <c r="J18" s="296"/>
      <c r="K18" s="297"/>
      <c r="L18" s="296"/>
      <c r="M18" s="296"/>
      <c r="N18" s="276" t="s">
        <v>574</v>
      </c>
    </row>
    <row r="19" spans="2:14" ht="15.75">
      <c r="B19" s="59"/>
      <c r="C19" s="282">
        <v>3</v>
      </c>
      <c r="D19" s="303" t="s">
        <v>590</v>
      </c>
      <c r="E19" s="79"/>
      <c r="F19" s="79"/>
      <c r="G19" s="79"/>
      <c r="H19" s="295"/>
      <c r="I19" s="296">
        <v>4863.399</v>
      </c>
      <c r="J19" s="296">
        <v>4863.399</v>
      </c>
      <c r="K19" s="302">
        <f>J19*100/I19</f>
        <v>100</v>
      </c>
      <c r="L19" s="297">
        <f>J19-I19</f>
        <v>0</v>
      </c>
      <c r="M19" s="296">
        <f>J19/I19</f>
        <v>1</v>
      </c>
      <c r="N19" s="276" t="s">
        <v>571</v>
      </c>
    </row>
    <row r="20" spans="2:14" ht="15.75">
      <c r="B20" s="24">
        <v>4</v>
      </c>
      <c r="C20" s="282"/>
      <c r="D20" s="113" t="s">
        <v>591</v>
      </c>
      <c r="E20" s="79"/>
      <c r="F20" s="79"/>
      <c r="G20" s="79"/>
      <c r="H20" s="295"/>
      <c r="I20" s="296"/>
      <c r="J20" s="296"/>
      <c r="K20" s="296"/>
      <c r="L20" s="296"/>
      <c r="M20" s="296"/>
      <c r="N20" s="276" t="s">
        <v>572</v>
      </c>
    </row>
    <row r="21" spans="2:14" ht="15.75">
      <c r="B21" s="24"/>
      <c r="C21" s="282"/>
      <c r="D21" s="113"/>
      <c r="E21" s="79"/>
      <c r="F21" s="79"/>
      <c r="G21" s="79"/>
      <c r="H21" s="295"/>
      <c r="I21" s="300"/>
      <c r="J21" s="300"/>
      <c r="K21" s="300"/>
      <c r="L21" s="300"/>
      <c r="M21" s="300"/>
      <c r="N21" s="285" t="s">
        <v>573</v>
      </c>
    </row>
    <row r="22" spans="2:14" ht="15.75">
      <c r="B22" s="60"/>
      <c r="C22" s="281"/>
      <c r="D22" s="388" t="s">
        <v>290</v>
      </c>
      <c r="E22" s="389"/>
      <c r="F22" s="389"/>
      <c r="G22" s="389"/>
      <c r="H22" s="390"/>
      <c r="I22" s="296"/>
      <c r="J22" s="296"/>
      <c r="K22" s="297"/>
      <c r="L22" s="296"/>
      <c r="M22" s="296"/>
      <c r="N22" s="276" t="s">
        <v>574</v>
      </c>
    </row>
    <row r="23" spans="2:14" ht="15.75">
      <c r="B23" s="24">
        <v>5</v>
      </c>
      <c r="C23" s="282">
        <v>4</v>
      </c>
      <c r="D23" s="113" t="s">
        <v>588</v>
      </c>
      <c r="E23" s="79"/>
      <c r="F23" s="79"/>
      <c r="G23" s="79"/>
      <c r="H23" s="295"/>
      <c r="I23" s="296">
        <v>5375.428</v>
      </c>
      <c r="J23" s="296">
        <v>5375.166</v>
      </c>
      <c r="K23" s="296">
        <f>J23*100/I23</f>
        <v>99.99512596950419</v>
      </c>
      <c r="L23" s="296">
        <f>J23-I23</f>
        <v>-0.26199999999971624</v>
      </c>
      <c r="M23" s="296">
        <f>J23/I23</f>
        <v>0.9999512596950421</v>
      </c>
      <c r="N23" s="276" t="s">
        <v>571</v>
      </c>
    </row>
    <row r="24" spans="2:14" ht="15.75">
      <c r="B24" s="274"/>
      <c r="C24" s="282"/>
      <c r="D24" s="113"/>
      <c r="E24" s="79"/>
      <c r="F24" s="79"/>
      <c r="G24" s="79"/>
      <c r="H24" s="295"/>
      <c r="I24" s="296"/>
      <c r="J24" s="296"/>
      <c r="K24" s="297"/>
      <c r="L24" s="296"/>
      <c r="M24" s="296"/>
      <c r="N24" s="276" t="s">
        <v>572</v>
      </c>
    </row>
    <row r="25" spans="2:14" ht="15.75">
      <c r="B25" s="59"/>
      <c r="C25" s="291"/>
      <c r="D25" s="303" t="s">
        <v>589</v>
      </c>
      <c r="E25" s="79"/>
      <c r="F25" s="79"/>
      <c r="G25" s="79"/>
      <c r="H25" s="295"/>
      <c r="I25" s="300"/>
      <c r="J25" s="300"/>
      <c r="K25" s="304"/>
      <c r="L25" s="300"/>
      <c r="M25" s="300"/>
      <c r="N25" s="285" t="s">
        <v>573</v>
      </c>
    </row>
    <row r="26" spans="2:14" ht="15.75">
      <c r="B26" s="59"/>
      <c r="C26" s="282"/>
      <c r="D26" s="388" t="s">
        <v>291</v>
      </c>
      <c r="E26" s="389"/>
      <c r="F26" s="389"/>
      <c r="G26" s="389"/>
      <c r="H26" s="390"/>
      <c r="I26" s="296"/>
      <c r="J26" s="296"/>
      <c r="K26" s="297"/>
      <c r="L26" s="296"/>
      <c r="M26" s="296"/>
      <c r="N26" s="276"/>
    </row>
    <row r="27" spans="2:14" ht="15.75">
      <c r="B27" s="24">
        <v>6</v>
      </c>
      <c r="C27" s="282">
        <v>5</v>
      </c>
      <c r="D27" s="113" t="s">
        <v>55</v>
      </c>
      <c r="E27" s="79"/>
      <c r="F27" s="79"/>
      <c r="G27" s="79"/>
      <c r="H27" s="295"/>
      <c r="I27" s="296"/>
      <c r="J27" s="296"/>
      <c r="K27" s="296"/>
      <c r="L27" s="296"/>
      <c r="M27" s="296"/>
      <c r="N27" s="276" t="s">
        <v>574</v>
      </c>
    </row>
    <row r="28" spans="2:14" ht="15.75">
      <c r="B28" s="59"/>
      <c r="C28" s="282"/>
      <c r="D28" s="113" t="s">
        <v>57</v>
      </c>
      <c r="E28" s="79"/>
      <c r="F28" s="79"/>
      <c r="G28" s="79"/>
      <c r="H28" s="295"/>
      <c r="I28" s="296">
        <v>1452.562</v>
      </c>
      <c r="J28" s="296">
        <v>1452.562</v>
      </c>
      <c r="K28" s="296">
        <f>J28*100/I28</f>
        <v>100</v>
      </c>
      <c r="L28" s="297">
        <f>J28-I28</f>
        <v>0</v>
      </c>
      <c r="M28" s="296">
        <f>J28/I28</f>
        <v>1</v>
      </c>
      <c r="N28" s="276" t="s">
        <v>572</v>
      </c>
    </row>
    <row r="29" spans="2:14" ht="15.75">
      <c r="B29" s="62"/>
      <c r="C29" s="291"/>
      <c r="D29" s="286" t="s">
        <v>410</v>
      </c>
      <c r="E29" s="287"/>
      <c r="F29" s="287"/>
      <c r="G29" s="287"/>
      <c r="H29" s="288"/>
      <c r="I29" s="299"/>
      <c r="J29" s="299"/>
      <c r="K29" s="299"/>
      <c r="L29" s="299"/>
      <c r="M29" s="300"/>
      <c r="N29" s="285" t="s">
        <v>573</v>
      </c>
    </row>
    <row r="30" spans="2:14" ht="15.75">
      <c r="B30" s="60"/>
      <c r="C30" s="281"/>
      <c r="D30" s="388" t="s">
        <v>292</v>
      </c>
      <c r="E30" s="389"/>
      <c r="F30" s="389"/>
      <c r="G30" s="389"/>
      <c r="H30" s="390"/>
      <c r="I30" s="296"/>
      <c r="J30" s="296"/>
      <c r="K30" s="297"/>
      <c r="L30" s="296"/>
      <c r="M30" s="296"/>
      <c r="N30" s="276" t="s">
        <v>574</v>
      </c>
    </row>
    <row r="31" spans="2:14" ht="15.75">
      <c r="B31" s="24">
        <v>7</v>
      </c>
      <c r="C31" s="282">
        <v>6</v>
      </c>
      <c r="D31" s="113" t="s">
        <v>586</v>
      </c>
      <c r="E31" s="79"/>
      <c r="F31" s="79"/>
      <c r="G31" s="79"/>
      <c r="H31" s="295"/>
      <c r="I31" s="296">
        <v>6499.856</v>
      </c>
      <c r="J31" s="296">
        <v>6324.481</v>
      </c>
      <c r="K31" s="296">
        <f>J31*100/I31</f>
        <v>97.30186330281778</v>
      </c>
      <c r="L31" s="297">
        <f>J31-I31</f>
        <v>-175.375</v>
      </c>
      <c r="M31" s="296">
        <f>J31/I31</f>
        <v>0.9730186330281778</v>
      </c>
      <c r="N31" s="276" t="s">
        <v>571</v>
      </c>
    </row>
    <row r="32" spans="2:14" ht="15.75">
      <c r="B32" s="59"/>
      <c r="C32" s="282"/>
      <c r="D32" s="113" t="s">
        <v>411</v>
      </c>
      <c r="E32" s="79"/>
      <c r="F32" s="79"/>
      <c r="G32" s="79"/>
      <c r="H32" s="295"/>
      <c r="I32" s="296"/>
      <c r="J32" s="296"/>
      <c r="K32" s="297"/>
      <c r="L32" s="296"/>
      <c r="M32" s="296"/>
      <c r="N32" s="276" t="s">
        <v>572</v>
      </c>
    </row>
    <row r="33" spans="2:14" ht="15.75">
      <c r="B33" s="62"/>
      <c r="C33" s="291"/>
      <c r="D33" s="286" t="s">
        <v>587</v>
      </c>
      <c r="E33" s="287"/>
      <c r="F33" s="287"/>
      <c r="G33" s="287"/>
      <c r="H33" s="288"/>
      <c r="I33" s="299"/>
      <c r="J33" s="299"/>
      <c r="K33" s="299"/>
      <c r="L33" s="299"/>
      <c r="M33" s="300"/>
      <c r="N33" s="285" t="s">
        <v>573</v>
      </c>
    </row>
    <row r="34" spans="2:14" ht="15.75">
      <c r="B34" s="59"/>
      <c r="C34" s="282"/>
      <c r="D34" s="385" t="s">
        <v>293</v>
      </c>
      <c r="E34" s="386"/>
      <c r="F34" s="386"/>
      <c r="G34" s="386"/>
      <c r="H34" s="387"/>
      <c r="I34" s="296"/>
      <c r="J34" s="296"/>
      <c r="K34" s="297"/>
      <c r="L34" s="296"/>
      <c r="M34" s="296"/>
      <c r="N34" s="276" t="s">
        <v>574</v>
      </c>
    </row>
    <row r="35" spans="2:14" ht="15.75">
      <c r="B35" s="24">
        <v>8</v>
      </c>
      <c r="C35" s="282">
        <v>7</v>
      </c>
      <c r="D35" s="113" t="s">
        <v>584</v>
      </c>
      <c r="E35" s="79"/>
      <c r="F35" s="79"/>
      <c r="G35" s="79"/>
      <c r="H35" s="295"/>
      <c r="I35" s="296">
        <v>413.5</v>
      </c>
      <c r="J35" s="296">
        <v>413.5</v>
      </c>
      <c r="K35" s="296">
        <f>J35*100/I35</f>
        <v>100</v>
      </c>
      <c r="L35" s="297">
        <f>J35-I35</f>
        <v>0</v>
      </c>
      <c r="M35" s="296">
        <f>J35/I35</f>
        <v>1</v>
      </c>
      <c r="N35" s="276" t="s">
        <v>571</v>
      </c>
    </row>
    <row r="36" spans="2:14" ht="15.75">
      <c r="B36" s="59"/>
      <c r="C36" s="282"/>
      <c r="D36" s="113" t="s">
        <v>413</v>
      </c>
      <c r="E36" s="79"/>
      <c r="F36" s="79"/>
      <c r="G36" s="79"/>
      <c r="H36" s="295"/>
      <c r="I36" s="296"/>
      <c r="J36" s="296"/>
      <c r="K36" s="297"/>
      <c r="L36" s="296"/>
      <c r="M36" s="296"/>
      <c r="N36" s="276" t="s">
        <v>572</v>
      </c>
    </row>
    <row r="37" spans="2:14" ht="15.75">
      <c r="B37" s="59"/>
      <c r="C37" s="291"/>
      <c r="D37" s="286" t="s">
        <v>585</v>
      </c>
      <c r="E37" s="287"/>
      <c r="F37" s="287"/>
      <c r="G37" s="287"/>
      <c r="H37" s="295"/>
      <c r="I37" s="300"/>
      <c r="J37" s="300"/>
      <c r="K37" s="304"/>
      <c r="L37" s="300"/>
      <c r="M37" s="300"/>
      <c r="N37" s="285" t="s">
        <v>573</v>
      </c>
    </row>
    <row r="38" spans="2:14" ht="15.75">
      <c r="B38" s="59"/>
      <c r="C38" s="281"/>
      <c r="D38" s="385" t="s">
        <v>295</v>
      </c>
      <c r="E38" s="386"/>
      <c r="F38" s="386"/>
      <c r="G38" s="386"/>
      <c r="H38" s="387"/>
      <c r="I38" s="296"/>
      <c r="J38" s="296"/>
      <c r="K38" s="297"/>
      <c r="L38" s="296"/>
      <c r="M38" s="296"/>
      <c r="N38" s="276" t="s">
        <v>574</v>
      </c>
    </row>
    <row r="39" spans="2:14" ht="15.75">
      <c r="B39" s="24">
        <v>9</v>
      </c>
      <c r="C39" s="282">
        <v>8</v>
      </c>
      <c r="D39" s="113" t="s">
        <v>582</v>
      </c>
      <c r="E39" s="79"/>
      <c r="F39" s="79"/>
      <c r="G39" s="79"/>
      <c r="H39" s="295"/>
      <c r="I39" s="296"/>
      <c r="J39" s="296"/>
      <c r="K39" s="296"/>
      <c r="L39" s="296"/>
      <c r="M39" s="296"/>
      <c r="N39" s="276" t="s">
        <v>571</v>
      </c>
    </row>
    <row r="40" spans="2:14" ht="15.75">
      <c r="B40" s="59"/>
      <c r="C40" s="282"/>
      <c r="D40" s="113" t="s">
        <v>583</v>
      </c>
      <c r="E40" s="79"/>
      <c r="F40" s="79"/>
      <c r="G40" s="79"/>
      <c r="H40" s="295"/>
      <c r="I40" s="296">
        <v>1837</v>
      </c>
      <c r="J40" s="296">
        <v>1837</v>
      </c>
      <c r="K40" s="296">
        <f>J40*100/I40</f>
        <v>100</v>
      </c>
      <c r="L40" s="297">
        <f>J40-I40</f>
        <v>0</v>
      </c>
      <c r="M40" s="296">
        <f>J40/I40</f>
        <v>1</v>
      </c>
      <c r="N40" s="276" t="s">
        <v>572</v>
      </c>
    </row>
    <row r="41" spans="2:14" ht="15.75">
      <c r="B41" s="62"/>
      <c r="C41" s="282"/>
      <c r="D41" s="298"/>
      <c r="E41" s="287"/>
      <c r="F41" s="287"/>
      <c r="G41" s="287"/>
      <c r="H41" s="288"/>
      <c r="I41" s="299"/>
      <c r="J41" s="299"/>
      <c r="K41" s="299"/>
      <c r="L41" s="299"/>
      <c r="M41" s="300"/>
      <c r="N41" s="285" t="s">
        <v>573</v>
      </c>
    </row>
    <row r="42" spans="2:14" ht="15.75">
      <c r="B42" s="60"/>
      <c r="C42" s="281"/>
      <c r="D42" s="388" t="s">
        <v>297</v>
      </c>
      <c r="E42" s="389"/>
      <c r="F42" s="389"/>
      <c r="G42" s="389"/>
      <c r="H42" s="390"/>
      <c r="I42" s="296"/>
      <c r="J42" s="301"/>
      <c r="K42" s="297"/>
      <c r="L42" s="296"/>
      <c r="M42" s="296"/>
      <c r="N42" s="276"/>
    </row>
    <row r="43" spans="2:14" ht="15.75">
      <c r="B43" s="24">
        <v>10</v>
      </c>
      <c r="C43" s="282">
        <v>9</v>
      </c>
      <c r="D43" s="113" t="s">
        <v>580</v>
      </c>
      <c r="E43" s="79"/>
      <c r="F43" s="79"/>
      <c r="G43" s="79"/>
      <c r="H43" s="295"/>
      <c r="I43" s="296">
        <v>113.6</v>
      </c>
      <c r="J43" s="296">
        <v>113.6</v>
      </c>
      <c r="K43" s="296">
        <f>J43*100/I43</f>
        <v>100</v>
      </c>
      <c r="L43" s="297">
        <f>J43-I43</f>
        <v>0</v>
      </c>
      <c r="M43" s="296">
        <f>J43/I43</f>
        <v>1</v>
      </c>
      <c r="N43" s="276" t="s">
        <v>574</v>
      </c>
    </row>
    <row r="44" spans="2:14" ht="15.75">
      <c r="B44" s="59"/>
      <c r="C44" s="282"/>
      <c r="D44" s="113" t="s">
        <v>418</v>
      </c>
      <c r="E44" s="79"/>
      <c r="F44" s="79"/>
      <c r="G44" s="79"/>
      <c r="H44" s="295"/>
      <c r="I44" s="296"/>
      <c r="J44" s="296"/>
      <c r="K44" s="297"/>
      <c r="L44" s="296"/>
      <c r="M44" s="296"/>
      <c r="N44" s="276" t="s">
        <v>572</v>
      </c>
    </row>
    <row r="45" spans="2:14" ht="15.75">
      <c r="B45" s="62"/>
      <c r="C45" s="291"/>
      <c r="D45" s="113" t="s">
        <v>581</v>
      </c>
      <c r="E45" s="79"/>
      <c r="F45" s="79"/>
      <c r="G45" s="79"/>
      <c r="H45" s="295"/>
      <c r="I45" s="299"/>
      <c r="J45" s="299"/>
      <c r="K45" s="299"/>
      <c r="L45" s="299"/>
      <c r="M45" s="300"/>
      <c r="N45" s="285" t="s">
        <v>573</v>
      </c>
    </row>
    <row r="46" spans="2:14" ht="15.75">
      <c r="B46" s="59"/>
      <c r="C46" s="282"/>
      <c r="D46" s="385" t="s">
        <v>299</v>
      </c>
      <c r="E46" s="386"/>
      <c r="F46" s="386"/>
      <c r="G46" s="386"/>
      <c r="H46" s="387"/>
      <c r="I46" s="296"/>
      <c r="J46" s="296"/>
      <c r="K46" s="297"/>
      <c r="L46" s="296"/>
      <c r="M46" s="296"/>
      <c r="N46" s="276"/>
    </row>
    <row r="47" spans="2:14" ht="15.75">
      <c r="B47" s="24">
        <v>11</v>
      </c>
      <c r="C47" s="282">
        <v>10</v>
      </c>
      <c r="D47" s="113" t="s">
        <v>93</v>
      </c>
      <c r="E47" s="79"/>
      <c r="F47" s="79"/>
      <c r="G47" s="79"/>
      <c r="H47" s="295"/>
      <c r="I47" s="296"/>
      <c r="J47" s="296"/>
      <c r="K47" s="297"/>
      <c r="L47" s="297"/>
      <c r="M47" s="296"/>
      <c r="N47" s="276"/>
    </row>
    <row r="48" spans="2:14" ht="15.75">
      <c r="B48" s="59"/>
      <c r="C48" s="282"/>
      <c r="D48" s="113" t="s">
        <v>427</v>
      </c>
      <c r="E48" s="79"/>
      <c r="F48" s="79"/>
      <c r="G48" s="79"/>
      <c r="H48" s="295"/>
      <c r="I48" s="296"/>
      <c r="J48" s="296"/>
      <c r="K48" s="297"/>
      <c r="L48" s="296"/>
      <c r="M48" s="296"/>
      <c r="N48" s="276" t="s">
        <v>574</v>
      </c>
    </row>
    <row r="49" spans="2:14" ht="15.75">
      <c r="B49" s="59"/>
      <c r="C49" s="282"/>
      <c r="D49" s="113" t="s">
        <v>419</v>
      </c>
      <c r="E49" s="79"/>
      <c r="F49" s="79"/>
      <c r="G49" s="79"/>
      <c r="H49" s="295"/>
      <c r="I49" s="296">
        <v>123.7</v>
      </c>
      <c r="J49" s="296">
        <v>122.3</v>
      </c>
      <c r="K49" s="296">
        <f>J49*100/I49</f>
        <v>98.86822958771221</v>
      </c>
      <c r="L49" s="296">
        <f>J49-I49</f>
        <v>-1.4000000000000057</v>
      </c>
      <c r="M49" s="296">
        <f>J49/I49</f>
        <v>0.988682295877122</v>
      </c>
      <c r="N49" s="276" t="s">
        <v>572</v>
      </c>
    </row>
    <row r="50" spans="2:14" ht="15.75">
      <c r="B50" s="59"/>
      <c r="C50" s="282"/>
      <c r="D50" s="113" t="s">
        <v>420</v>
      </c>
      <c r="E50" s="79"/>
      <c r="F50" s="79"/>
      <c r="G50" s="79"/>
      <c r="H50" s="295"/>
      <c r="I50" s="299"/>
      <c r="J50" s="300"/>
      <c r="K50" s="300"/>
      <c r="L50" s="300"/>
      <c r="M50" s="300"/>
      <c r="N50" s="285" t="s">
        <v>573</v>
      </c>
    </row>
    <row r="51" spans="2:14" ht="15.75">
      <c r="B51" s="60"/>
      <c r="C51" s="281"/>
      <c r="D51" s="385" t="s">
        <v>300</v>
      </c>
      <c r="E51" s="386"/>
      <c r="F51" s="386"/>
      <c r="G51" s="386"/>
      <c r="H51" s="387"/>
      <c r="I51" s="296"/>
      <c r="J51" s="296"/>
      <c r="K51" s="297"/>
      <c r="L51" s="296"/>
      <c r="M51" s="296"/>
      <c r="N51" s="276" t="s">
        <v>578</v>
      </c>
    </row>
    <row r="52" spans="2:14" ht="15.75">
      <c r="B52" s="24">
        <v>12</v>
      </c>
      <c r="C52" s="282">
        <v>11</v>
      </c>
      <c r="D52" s="113" t="s">
        <v>518</v>
      </c>
      <c r="E52" s="79"/>
      <c r="F52" s="79"/>
      <c r="G52" s="79"/>
      <c r="H52" s="295"/>
      <c r="I52" s="296"/>
      <c r="J52" s="296"/>
      <c r="K52" s="297"/>
      <c r="L52" s="296"/>
      <c r="M52" s="296"/>
      <c r="N52" s="276" t="s">
        <v>577</v>
      </c>
    </row>
    <row r="53" spans="2:14" ht="15.75">
      <c r="B53" s="24"/>
      <c r="C53" s="282"/>
      <c r="D53" s="113" t="s">
        <v>421</v>
      </c>
      <c r="E53" s="79"/>
      <c r="F53" s="79"/>
      <c r="G53" s="79"/>
      <c r="H53" s="295"/>
      <c r="I53" s="296">
        <v>1162</v>
      </c>
      <c r="J53" s="296">
        <v>160.115</v>
      </c>
      <c r="K53" s="296">
        <f>J53*100/I53</f>
        <v>13.779259896729776</v>
      </c>
      <c r="L53" s="296">
        <f>J53-I53</f>
        <v>-1001.885</v>
      </c>
      <c r="M53" s="296">
        <f>J53/I53</f>
        <v>0.13779259896729776</v>
      </c>
      <c r="N53" s="276" t="s">
        <v>572</v>
      </c>
    </row>
    <row r="54" spans="2:14" ht="15.75">
      <c r="B54" s="62"/>
      <c r="C54" s="291"/>
      <c r="D54" s="298"/>
      <c r="E54" s="287"/>
      <c r="F54" s="287"/>
      <c r="G54" s="287"/>
      <c r="H54" s="288"/>
      <c r="I54" s="299"/>
      <c r="J54" s="299"/>
      <c r="K54" s="299"/>
      <c r="L54" s="299"/>
      <c r="M54" s="300"/>
      <c r="N54" s="285" t="s">
        <v>573</v>
      </c>
    </row>
    <row r="55" spans="2:14" ht="15.75">
      <c r="B55" s="59"/>
      <c r="C55" s="282"/>
      <c r="D55" s="385" t="s">
        <v>302</v>
      </c>
      <c r="E55" s="386"/>
      <c r="F55" s="386"/>
      <c r="G55" s="386"/>
      <c r="H55" s="387"/>
      <c r="I55" s="296"/>
      <c r="J55" s="301"/>
      <c r="K55" s="297"/>
      <c r="L55" s="296"/>
      <c r="M55" s="296"/>
      <c r="N55" s="276"/>
    </row>
    <row r="56" spans="2:14" ht="15.75">
      <c r="B56" s="24">
        <v>13</v>
      </c>
      <c r="C56" s="282">
        <v>12</v>
      </c>
      <c r="D56" s="113" t="s">
        <v>113</v>
      </c>
      <c r="E56" s="79"/>
      <c r="F56" s="79"/>
      <c r="G56" s="79"/>
      <c r="H56" s="295"/>
      <c r="I56" s="296"/>
      <c r="J56" s="296"/>
      <c r="K56" s="297"/>
      <c r="L56" s="296"/>
      <c r="M56" s="296"/>
      <c r="N56" s="276"/>
    </row>
    <row r="57" spans="2:14" ht="15.75">
      <c r="B57" s="59"/>
      <c r="C57" s="282"/>
      <c r="D57" s="113" t="s">
        <v>106</v>
      </c>
      <c r="E57" s="79"/>
      <c r="F57" s="79"/>
      <c r="G57" s="79"/>
      <c r="H57" s="295"/>
      <c r="I57" s="296">
        <v>541.339</v>
      </c>
      <c r="J57" s="296">
        <v>541.339</v>
      </c>
      <c r="K57" s="296">
        <f>J57*100/I57</f>
        <v>100</v>
      </c>
      <c r="L57" s="297">
        <f>J57-I57</f>
        <v>0</v>
      </c>
      <c r="M57" s="296">
        <f>J57/I57</f>
        <v>1</v>
      </c>
      <c r="N57" s="276" t="s">
        <v>574</v>
      </c>
    </row>
    <row r="58" spans="2:14" ht="15.75">
      <c r="B58" s="59"/>
      <c r="C58" s="282"/>
      <c r="D58" s="113" t="s">
        <v>422</v>
      </c>
      <c r="E58" s="79"/>
      <c r="F58" s="79"/>
      <c r="G58" s="79"/>
      <c r="H58" s="295"/>
      <c r="I58" s="296"/>
      <c r="J58" s="296"/>
      <c r="K58" s="297"/>
      <c r="L58" s="296"/>
      <c r="M58" s="296"/>
      <c r="N58" s="276" t="s">
        <v>572</v>
      </c>
    </row>
    <row r="59" spans="2:14" ht="15.75">
      <c r="B59" s="59"/>
      <c r="C59" s="282"/>
      <c r="D59" s="113" t="s">
        <v>563</v>
      </c>
      <c r="E59" s="79"/>
      <c r="F59" s="79"/>
      <c r="G59" s="79"/>
      <c r="H59" s="295"/>
      <c r="I59" s="299"/>
      <c r="J59" s="299"/>
      <c r="K59" s="300"/>
      <c r="L59" s="300"/>
      <c r="M59" s="300"/>
      <c r="N59" s="285" t="s">
        <v>573</v>
      </c>
    </row>
    <row r="60" spans="2:14" ht="15.75">
      <c r="B60" s="60"/>
      <c r="C60" s="281"/>
      <c r="D60" s="385" t="s">
        <v>305</v>
      </c>
      <c r="E60" s="386"/>
      <c r="F60" s="386"/>
      <c r="G60" s="386"/>
      <c r="H60" s="387"/>
      <c r="I60" s="296"/>
      <c r="J60" s="296"/>
      <c r="K60" s="297"/>
      <c r="L60" s="296"/>
      <c r="M60" s="296"/>
      <c r="N60" s="276"/>
    </row>
    <row r="61" spans="2:14" ht="15.75">
      <c r="B61" s="24">
        <v>14</v>
      </c>
      <c r="C61" s="282">
        <v>13</v>
      </c>
      <c r="D61" s="113" t="s">
        <v>115</v>
      </c>
      <c r="E61" s="79"/>
      <c r="F61" s="79"/>
      <c r="G61" s="79"/>
      <c r="H61" s="295"/>
      <c r="I61" s="296">
        <v>479.109</v>
      </c>
      <c r="J61" s="296">
        <v>479.109</v>
      </c>
      <c r="K61" s="296">
        <f>J61*100/I61</f>
        <v>100.00000000000001</v>
      </c>
      <c r="L61" s="297">
        <f>J61-I61</f>
        <v>0</v>
      </c>
      <c r="M61" s="296">
        <f>J61/I61</f>
        <v>1</v>
      </c>
      <c r="N61" s="276" t="s">
        <v>574</v>
      </c>
    </row>
    <row r="62" spans="2:14" ht="15.75">
      <c r="B62" s="59"/>
      <c r="C62" s="282"/>
      <c r="D62" s="113" t="s">
        <v>112</v>
      </c>
      <c r="E62" s="79"/>
      <c r="F62" s="79"/>
      <c r="G62" s="79"/>
      <c r="H62" s="295"/>
      <c r="I62" s="296"/>
      <c r="J62" s="296"/>
      <c r="K62" s="297"/>
      <c r="L62" s="296"/>
      <c r="M62" s="296"/>
      <c r="N62" s="276" t="s">
        <v>572</v>
      </c>
    </row>
    <row r="63" spans="2:14" ht="15.75">
      <c r="B63" s="62"/>
      <c r="C63" s="291"/>
      <c r="D63" s="286" t="s">
        <v>423</v>
      </c>
      <c r="E63" s="287"/>
      <c r="F63" s="287"/>
      <c r="G63" s="287"/>
      <c r="H63" s="288"/>
      <c r="I63" s="299"/>
      <c r="J63" s="299"/>
      <c r="K63" s="299"/>
      <c r="L63" s="300"/>
      <c r="M63" s="300"/>
      <c r="N63" s="285" t="s">
        <v>573</v>
      </c>
    </row>
    <row r="64" spans="2:14" ht="15.75">
      <c r="B64" s="59"/>
      <c r="C64" s="282"/>
      <c r="D64" s="385" t="s">
        <v>306</v>
      </c>
      <c r="E64" s="386"/>
      <c r="F64" s="386"/>
      <c r="G64" s="386"/>
      <c r="H64" s="387"/>
      <c r="I64" s="296"/>
      <c r="J64" s="301"/>
      <c r="K64" s="297"/>
      <c r="L64" s="296"/>
      <c r="M64" s="296"/>
      <c r="N64" s="276"/>
    </row>
    <row r="65" spans="2:14" ht="15.75">
      <c r="B65" s="24">
        <v>15</v>
      </c>
      <c r="C65" s="282">
        <v>14</v>
      </c>
      <c r="D65" s="113" t="s">
        <v>119</v>
      </c>
      <c r="E65" s="79"/>
      <c r="F65" s="79"/>
      <c r="G65" s="79"/>
      <c r="H65" s="295"/>
      <c r="I65" s="296"/>
      <c r="J65" s="296"/>
      <c r="K65" s="296"/>
      <c r="L65" s="296"/>
      <c r="M65" s="296"/>
      <c r="N65" s="276"/>
    </row>
    <row r="66" spans="2:14" ht="15.75">
      <c r="B66" s="59"/>
      <c r="C66" s="282"/>
      <c r="D66" s="113" t="s">
        <v>424</v>
      </c>
      <c r="E66" s="79"/>
      <c r="F66" s="79"/>
      <c r="G66" s="79"/>
      <c r="H66" s="295"/>
      <c r="I66" s="296">
        <v>134.728</v>
      </c>
      <c r="J66" s="296">
        <v>131.468</v>
      </c>
      <c r="K66" s="296">
        <f>J66*100/I66</f>
        <v>97.58030995784097</v>
      </c>
      <c r="L66" s="297">
        <f>J66-I66</f>
        <v>-3.2600000000000193</v>
      </c>
      <c r="M66" s="296">
        <f>J66/I66</f>
        <v>0.9758030995784097</v>
      </c>
      <c r="N66" s="276" t="s">
        <v>574</v>
      </c>
    </row>
    <row r="67" spans="2:14" ht="15.75">
      <c r="B67" s="59"/>
      <c r="C67" s="282"/>
      <c r="D67" s="113"/>
      <c r="E67" s="79"/>
      <c r="F67" s="79"/>
      <c r="G67" s="79"/>
      <c r="H67" s="295"/>
      <c r="I67" s="296"/>
      <c r="J67" s="296"/>
      <c r="K67" s="297"/>
      <c r="L67" s="297"/>
      <c r="M67" s="296"/>
      <c r="N67" s="276" t="s">
        <v>572</v>
      </c>
    </row>
    <row r="68" spans="2:14" ht="15.75">
      <c r="B68" s="62"/>
      <c r="C68" s="282"/>
      <c r="D68" s="298"/>
      <c r="E68" s="287"/>
      <c r="F68" s="287"/>
      <c r="G68" s="287"/>
      <c r="H68" s="288"/>
      <c r="I68" s="299"/>
      <c r="J68" s="299"/>
      <c r="K68" s="299"/>
      <c r="L68" s="300"/>
      <c r="M68" s="300"/>
      <c r="N68" s="285" t="s">
        <v>573</v>
      </c>
    </row>
    <row r="69" spans="2:14" ht="15.75">
      <c r="B69" s="60"/>
      <c r="C69" s="281"/>
      <c r="D69" s="385" t="s">
        <v>446</v>
      </c>
      <c r="E69" s="386"/>
      <c r="F69" s="386"/>
      <c r="G69" s="386"/>
      <c r="H69" s="387"/>
      <c r="I69" s="296"/>
      <c r="J69" s="296"/>
      <c r="K69" s="297"/>
      <c r="L69" s="296"/>
      <c r="M69" s="296"/>
      <c r="N69" s="276"/>
    </row>
    <row r="70" spans="2:14" ht="15.75">
      <c r="B70" s="24">
        <v>21</v>
      </c>
      <c r="C70" s="282">
        <v>15</v>
      </c>
      <c r="D70" s="113" t="s">
        <v>449</v>
      </c>
      <c r="E70" s="79"/>
      <c r="F70" s="79"/>
      <c r="G70" s="79"/>
      <c r="H70" s="295"/>
      <c r="I70" s="296">
        <v>8938.507</v>
      </c>
      <c r="J70" s="296">
        <v>8938.507</v>
      </c>
      <c r="K70" s="297">
        <f>J70*100/I70</f>
        <v>100</v>
      </c>
      <c r="L70" s="297">
        <f>J70-I70</f>
        <v>0</v>
      </c>
      <c r="M70" s="296">
        <f>J70/I70</f>
        <v>1</v>
      </c>
      <c r="N70" s="276"/>
    </row>
    <row r="71" spans="2:14" ht="15.75">
      <c r="B71" s="59"/>
      <c r="C71" s="282"/>
      <c r="D71" s="113" t="s">
        <v>445</v>
      </c>
      <c r="E71" s="79"/>
      <c r="F71" s="79"/>
      <c r="G71" s="79"/>
      <c r="H71" s="295"/>
      <c r="I71" s="296"/>
      <c r="J71" s="296"/>
      <c r="K71" s="297"/>
      <c r="L71" s="296"/>
      <c r="M71" s="296"/>
      <c r="N71" s="276" t="s">
        <v>574</v>
      </c>
    </row>
    <row r="72" spans="2:14" ht="15.75">
      <c r="B72" s="59"/>
      <c r="C72" s="282"/>
      <c r="D72" s="113" t="s">
        <v>450</v>
      </c>
      <c r="E72" s="79"/>
      <c r="F72" s="79"/>
      <c r="G72" s="79"/>
      <c r="H72" s="295"/>
      <c r="I72" s="302"/>
      <c r="J72" s="302"/>
      <c r="K72" s="297"/>
      <c r="L72" s="296"/>
      <c r="M72" s="296"/>
      <c r="N72" s="276" t="s">
        <v>572</v>
      </c>
    </row>
    <row r="73" spans="2:14" ht="15.75">
      <c r="B73" s="62"/>
      <c r="C73" s="282"/>
      <c r="D73" s="298"/>
      <c r="E73" s="287"/>
      <c r="F73" s="287"/>
      <c r="G73" s="287"/>
      <c r="H73" s="288"/>
      <c r="I73" s="299"/>
      <c r="J73" s="299"/>
      <c r="K73" s="299"/>
      <c r="L73" s="300"/>
      <c r="M73" s="300"/>
      <c r="N73" s="285" t="s">
        <v>573</v>
      </c>
    </row>
    <row r="74" spans="2:14" ht="15.75">
      <c r="B74" s="60"/>
      <c r="C74" s="281"/>
      <c r="D74" s="385" t="s">
        <v>448</v>
      </c>
      <c r="E74" s="386"/>
      <c r="F74" s="386"/>
      <c r="G74" s="386"/>
      <c r="H74" s="387"/>
      <c r="I74" s="296"/>
      <c r="J74" s="296"/>
      <c r="K74" s="297"/>
      <c r="L74" s="296"/>
      <c r="M74" s="296"/>
      <c r="N74" s="276"/>
    </row>
    <row r="75" spans="2:14" ht="15.75">
      <c r="B75" s="24">
        <v>22</v>
      </c>
      <c r="C75" s="282">
        <v>16</v>
      </c>
      <c r="D75" s="113" t="s">
        <v>449</v>
      </c>
      <c r="E75" s="79"/>
      <c r="F75" s="79"/>
      <c r="G75" s="79"/>
      <c r="H75" s="295"/>
      <c r="I75" s="296"/>
      <c r="J75" s="296"/>
      <c r="K75" s="297"/>
      <c r="L75" s="296"/>
      <c r="M75" s="296"/>
      <c r="N75" s="276" t="s">
        <v>574</v>
      </c>
    </row>
    <row r="76" spans="2:14" ht="15.75">
      <c r="B76" s="59"/>
      <c r="C76" s="282"/>
      <c r="D76" s="113" t="s">
        <v>451</v>
      </c>
      <c r="E76" s="79"/>
      <c r="F76" s="79"/>
      <c r="G76" s="79"/>
      <c r="H76" s="295"/>
      <c r="I76" s="296">
        <v>672.4</v>
      </c>
      <c r="J76" s="296">
        <v>667.59</v>
      </c>
      <c r="K76" s="296">
        <f>J76*100/I76</f>
        <v>99.2846519928614</v>
      </c>
      <c r="L76" s="297">
        <f>J76-I76</f>
        <v>-4.809999999999945</v>
      </c>
      <c r="M76" s="296">
        <f>J76/I76</f>
        <v>0.992846519928614</v>
      </c>
      <c r="N76" s="276" t="s">
        <v>572</v>
      </c>
    </row>
    <row r="77" spans="2:14" ht="15.75">
      <c r="B77" s="59"/>
      <c r="C77" s="282"/>
      <c r="D77" s="113" t="s">
        <v>450</v>
      </c>
      <c r="E77" s="79"/>
      <c r="F77" s="79"/>
      <c r="G77" s="79"/>
      <c r="H77" s="295"/>
      <c r="I77" s="299"/>
      <c r="J77" s="299"/>
      <c r="K77" s="299"/>
      <c r="L77" s="300"/>
      <c r="M77" s="300"/>
      <c r="N77" s="285" t="s">
        <v>573</v>
      </c>
    </row>
    <row r="78" spans="2:14" ht="15.75">
      <c r="B78" s="60"/>
      <c r="C78" s="281"/>
      <c r="D78" s="385" t="s">
        <v>452</v>
      </c>
      <c r="E78" s="386"/>
      <c r="F78" s="386"/>
      <c r="G78" s="386"/>
      <c r="H78" s="387"/>
      <c r="I78" s="296"/>
      <c r="J78" s="296"/>
      <c r="K78" s="297"/>
      <c r="L78" s="296"/>
      <c r="M78" s="296"/>
      <c r="N78" s="276"/>
    </row>
    <row r="79" spans="2:14" ht="15.75">
      <c r="B79" s="24">
        <v>23</v>
      </c>
      <c r="C79" s="282">
        <v>17</v>
      </c>
      <c r="D79" s="303" t="s">
        <v>453</v>
      </c>
      <c r="E79" s="79"/>
      <c r="F79" s="79"/>
      <c r="G79" s="79"/>
      <c r="H79" s="295"/>
      <c r="I79" s="296"/>
      <c r="J79" s="296"/>
      <c r="K79" s="297"/>
      <c r="L79" s="296"/>
      <c r="M79" s="296"/>
      <c r="N79" s="276" t="s">
        <v>574</v>
      </c>
    </row>
    <row r="80" spans="2:14" ht="15.75">
      <c r="B80" s="59"/>
      <c r="C80" s="282"/>
      <c r="D80" s="303" t="s">
        <v>454</v>
      </c>
      <c r="E80" s="79"/>
      <c r="F80" s="79"/>
      <c r="G80" s="79"/>
      <c r="H80" s="295"/>
      <c r="I80" s="296">
        <v>1870.6</v>
      </c>
      <c r="J80" s="296">
        <v>1870.5</v>
      </c>
      <c r="K80" s="297">
        <v>100</v>
      </c>
      <c r="L80" s="296">
        <v>-0.1</v>
      </c>
      <c r="M80" s="296">
        <v>1</v>
      </c>
      <c r="N80" s="276" t="s">
        <v>572</v>
      </c>
    </row>
    <row r="81" spans="2:14" ht="15.75">
      <c r="B81" s="59"/>
      <c r="C81" s="291"/>
      <c r="D81" s="303"/>
      <c r="E81" s="79"/>
      <c r="F81" s="79"/>
      <c r="G81" s="79"/>
      <c r="H81" s="295"/>
      <c r="I81" s="300"/>
      <c r="J81" s="300"/>
      <c r="K81" s="304"/>
      <c r="L81" s="300"/>
      <c r="M81" s="300"/>
      <c r="N81" s="285" t="s">
        <v>573</v>
      </c>
    </row>
    <row r="82" spans="2:14" ht="15.75">
      <c r="B82" s="24"/>
      <c r="C82" s="282"/>
      <c r="D82" s="385" t="s">
        <v>455</v>
      </c>
      <c r="E82" s="386"/>
      <c r="F82" s="386"/>
      <c r="G82" s="386"/>
      <c r="H82" s="387"/>
      <c r="I82" s="296"/>
      <c r="J82" s="296"/>
      <c r="K82" s="297"/>
      <c r="L82" s="296"/>
      <c r="M82" s="296"/>
      <c r="N82" s="276"/>
    </row>
    <row r="83" spans="2:14" ht="15.75">
      <c r="B83" s="24">
        <v>24</v>
      </c>
      <c r="C83" s="282">
        <v>18</v>
      </c>
      <c r="D83" s="113" t="s">
        <v>456</v>
      </c>
      <c r="E83" s="79"/>
      <c r="F83" s="79"/>
      <c r="G83" s="79"/>
      <c r="H83" s="295"/>
      <c r="I83" s="296">
        <v>846.957</v>
      </c>
      <c r="J83" s="296">
        <v>846.957</v>
      </c>
      <c r="K83" s="296">
        <f>J83*100/I83</f>
        <v>100</v>
      </c>
      <c r="L83" s="297">
        <f>J83-I83</f>
        <v>0</v>
      </c>
      <c r="M83" s="296">
        <f>J83/I83</f>
        <v>1</v>
      </c>
      <c r="N83" s="276" t="s">
        <v>574</v>
      </c>
    </row>
    <row r="84" spans="2:14" ht="15.75">
      <c r="B84" s="24"/>
      <c r="C84" s="282"/>
      <c r="D84" s="113" t="s">
        <v>457</v>
      </c>
      <c r="E84" s="79"/>
      <c r="F84" s="79"/>
      <c r="G84" s="79"/>
      <c r="H84" s="295"/>
      <c r="I84" s="296"/>
      <c r="J84" s="296"/>
      <c r="K84" s="297"/>
      <c r="L84" s="296"/>
      <c r="M84" s="296"/>
      <c r="N84" s="276" t="s">
        <v>572</v>
      </c>
    </row>
    <row r="85" spans="2:14" ht="15.75">
      <c r="B85" s="272"/>
      <c r="C85" s="291"/>
      <c r="D85" s="286" t="s">
        <v>458</v>
      </c>
      <c r="E85" s="287"/>
      <c r="F85" s="287"/>
      <c r="G85" s="287"/>
      <c r="H85" s="288"/>
      <c r="I85" s="299"/>
      <c r="J85" s="299"/>
      <c r="K85" s="305"/>
      <c r="L85" s="300"/>
      <c r="M85" s="300"/>
      <c r="N85" s="285" t="s">
        <v>573</v>
      </c>
    </row>
    <row r="86" spans="2:14" ht="15.75">
      <c r="B86" s="273"/>
      <c r="C86" s="281"/>
      <c r="D86" s="385" t="s">
        <v>459</v>
      </c>
      <c r="E86" s="386"/>
      <c r="F86" s="386"/>
      <c r="G86" s="386"/>
      <c r="H86" s="387"/>
      <c r="I86" s="296"/>
      <c r="J86" s="301"/>
      <c r="K86" s="297"/>
      <c r="L86" s="296"/>
      <c r="M86" s="296"/>
      <c r="N86" s="276"/>
    </row>
    <row r="87" spans="2:14" ht="15.75">
      <c r="B87" s="24">
        <v>25</v>
      </c>
      <c r="C87" s="282">
        <v>19</v>
      </c>
      <c r="D87" s="113" t="s">
        <v>560</v>
      </c>
      <c r="E87" s="79"/>
      <c r="F87" s="79"/>
      <c r="G87" s="79"/>
      <c r="H87" s="295"/>
      <c r="I87" s="296">
        <v>95.091</v>
      </c>
      <c r="J87" s="296">
        <v>95.091</v>
      </c>
      <c r="K87" s="296">
        <f>J87*100/I87</f>
        <v>99.99999999999999</v>
      </c>
      <c r="L87" s="297">
        <f>J87-I87</f>
        <v>0</v>
      </c>
      <c r="M87" s="296">
        <f>J87/I87</f>
        <v>1</v>
      </c>
      <c r="N87" s="276" t="s">
        <v>574</v>
      </c>
    </row>
    <row r="88" spans="2:14" ht="15.75">
      <c r="B88" s="24"/>
      <c r="C88" s="282"/>
      <c r="D88" s="113" t="s">
        <v>561</v>
      </c>
      <c r="E88" s="79"/>
      <c r="F88" s="79"/>
      <c r="G88" s="79"/>
      <c r="H88" s="295"/>
      <c r="I88" s="296"/>
      <c r="J88" s="296"/>
      <c r="K88" s="297"/>
      <c r="L88" s="296"/>
      <c r="M88" s="296"/>
      <c r="N88" s="276" t="s">
        <v>572</v>
      </c>
    </row>
    <row r="89" spans="2:14" ht="15.75">
      <c r="B89" s="272"/>
      <c r="C89" s="291"/>
      <c r="D89" s="286" t="s">
        <v>562</v>
      </c>
      <c r="E89" s="287"/>
      <c r="F89" s="287"/>
      <c r="G89" s="287"/>
      <c r="H89" s="288"/>
      <c r="I89" s="299"/>
      <c r="J89" s="299"/>
      <c r="K89" s="305"/>
      <c r="L89" s="300"/>
      <c r="M89" s="300"/>
      <c r="N89" s="285" t="s">
        <v>573</v>
      </c>
    </row>
    <row r="90" spans="2:14" ht="15.75">
      <c r="B90" s="24"/>
      <c r="C90" s="282"/>
      <c r="D90" s="385" t="s">
        <v>466</v>
      </c>
      <c r="E90" s="386"/>
      <c r="F90" s="386"/>
      <c r="G90" s="386"/>
      <c r="H90" s="387"/>
      <c r="I90" s="296"/>
      <c r="J90" s="296"/>
      <c r="K90" s="297"/>
      <c r="L90" s="296"/>
      <c r="M90" s="296"/>
      <c r="N90" s="276"/>
    </row>
    <row r="91" spans="2:14" ht="15.75">
      <c r="B91" s="24">
        <v>26</v>
      </c>
      <c r="C91" s="282">
        <v>20</v>
      </c>
      <c r="D91" s="113" t="s">
        <v>463</v>
      </c>
      <c r="E91" s="79"/>
      <c r="F91" s="79"/>
      <c r="G91" s="79"/>
      <c r="H91" s="295"/>
      <c r="I91" s="296">
        <v>6</v>
      </c>
      <c r="J91" s="296">
        <v>6</v>
      </c>
      <c r="K91" s="296">
        <f>J91*100/I91</f>
        <v>100</v>
      </c>
      <c r="L91" s="297">
        <f>J91-I91</f>
        <v>0</v>
      </c>
      <c r="M91" s="296">
        <f>J91/I91</f>
        <v>1</v>
      </c>
      <c r="N91" s="276"/>
    </row>
    <row r="92" spans="2:14" ht="15.75">
      <c r="B92" s="59"/>
      <c r="C92" s="282"/>
      <c r="D92" s="113" t="s">
        <v>464</v>
      </c>
      <c r="E92" s="79"/>
      <c r="F92" s="79"/>
      <c r="G92" s="79"/>
      <c r="H92" s="295"/>
      <c r="I92" s="296"/>
      <c r="J92" s="296"/>
      <c r="K92" s="297"/>
      <c r="L92" s="296"/>
      <c r="M92" s="296"/>
      <c r="N92" s="276" t="s">
        <v>574</v>
      </c>
    </row>
    <row r="93" spans="2:14" ht="15.75">
      <c r="B93" s="59"/>
      <c r="C93" s="282"/>
      <c r="D93" s="113" t="s">
        <v>465</v>
      </c>
      <c r="E93" s="79"/>
      <c r="F93" s="79"/>
      <c r="G93" s="79"/>
      <c r="H93" s="295"/>
      <c r="I93" s="296"/>
      <c r="J93" s="296"/>
      <c r="K93" s="297"/>
      <c r="L93" s="296"/>
      <c r="M93" s="296"/>
      <c r="N93" s="276" t="s">
        <v>572</v>
      </c>
    </row>
    <row r="94" spans="2:14" ht="15.75">
      <c r="B94" s="62"/>
      <c r="C94" s="291"/>
      <c r="D94" s="298"/>
      <c r="E94" s="287"/>
      <c r="F94" s="287"/>
      <c r="G94" s="287"/>
      <c r="H94" s="288"/>
      <c r="I94" s="300"/>
      <c r="J94" s="300"/>
      <c r="K94" s="304"/>
      <c r="L94" s="300"/>
      <c r="M94" s="300"/>
      <c r="N94" s="285" t="s">
        <v>573</v>
      </c>
    </row>
    <row r="95" spans="2:14" ht="15.75">
      <c r="B95" s="24"/>
      <c r="C95" s="282"/>
      <c r="D95" s="385" t="s">
        <v>469</v>
      </c>
      <c r="E95" s="386"/>
      <c r="F95" s="386"/>
      <c r="G95" s="386"/>
      <c r="H95" s="387"/>
      <c r="I95" s="296"/>
      <c r="J95" s="301"/>
      <c r="K95" s="297"/>
      <c r="L95" s="296"/>
      <c r="M95" s="296"/>
      <c r="N95" s="276"/>
    </row>
    <row r="96" spans="2:14" ht="15.75">
      <c r="B96" s="24">
        <v>28</v>
      </c>
      <c r="C96" s="282">
        <v>21</v>
      </c>
      <c r="D96" s="113" t="s">
        <v>579</v>
      </c>
      <c r="E96" s="79"/>
      <c r="F96" s="79"/>
      <c r="G96" s="79"/>
      <c r="H96" s="295"/>
      <c r="I96" s="296">
        <v>475.123</v>
      </c>
      <c r="J96" s="296">
        <v>475.119</v>
      </c>
      <c r="K96" s="296">
        <f>J96*100/I96</f>
        <v>99.99915811274134</v>
      </c>
      <c r="L96" s="297">
        <f>J96-I96</f>
        <v>-0.003999999999962256</v>
      </c>
      <c r="M96" s="296">
        <f>J96/I96</f>
        <v>0.9999915811274134</v>
      </c>
      <c r="N96" s="276" t="s">
        <v>574</v>
      </c>
    </row>
    <row r="97" spans="2:14" ht="15.75">
      <c r="B97" s="24"/>
      <c r="C97" s="282"/>
      <c r="D97" s="113" t="s">
        <v>470</v>
      </c>
      <c r="E97" s="79"/>
      <c r="F97" s="79"/>
      <c r="G97" s="79"/>
      <c r="H97" s="295"/>
      <c r="I97" s="296"/>
      <c r="J97" s="296"/>
      <c r="K97" s="297"/>
      <c r="L97" s="296"/>
      <c r="M97" s="296"/>
      <c r="N97" s="276" t="s">
        <v>572</v>
      </c>
    </row>
    <row r="98" spans="2:14" ht="15.75">
      <c r="B98" s="62"/>
      <c r="C98" s="282"/>
      <c r="D98" s="298"/>
      <c r="E98" s="287"/>
      <c r="F98" s="287"/>
      <c r="G98" s="287"/>
      <c r="H98" s="288"/>
      <c r="I98" s="299"/>
      <c r="J98" s="299"/>
      <c r="K98" s="305"/>
      <c r="L98" s="300"/>
      <c r="M98" s="300"/>
      <c r="N98" s="285" t="s">
        <v>573</v>
      </c>
    </row>
    <row r="99" spans="2:14" ht="15.75">
      <c r="B99" s="273"/>
      <c r="C99" s="281"/>
      <c r="D99" s="385" t="s">
        <v>478</v>
      </c>
      <c r="E99" s="386"/>
      <c r="F99" s="386"/>
      <c r="G99" s="386"/>
      <c r="H99" s="387"/>
      <c r="I99" s="296"/>
      <c r="J99" s="301"/>
      <c r="K99" s="301"/>
      <c r="L99" s="301"/>
      <c r="M99" s="296"/>
      <c r="N99" s="276"/>
    </row>
    <row r="100" spans="2:14" ht="15.75">
      <c r="B100" s="24">
        <v>31</v>
      </c>
      <c r="C100" s="282">
        <v>22</v>
      </c>
      <c r="D100" s="303" t="s">
        <v>479</v>
      </c>
      <c r="E100" s="79"/>
      <c r="F100" s="79"/>
      <c r="G100" s="79"/>
      <c r="H100" s="295"/>
      <c r="I100" s="296">
        <v>3210.484</v>
      </c>
      <c r="J100" s="296">
        <v>1639.869</v>
      </c>
      <c r="K100" s="296">
        <f>J100*100/I100</f>
        <v>51.078560117415314</v>
      </c>
      <c r="L100" s="296">
        <f>J100-I100</f>
        <v>-1570.615</v>
      </c>
      <c r="M100" s="296">
        <f>J100/I100</f>
        <v>0.5107856011741532</v>
      </c>
      <c r="N100" s="276" t="s">
        <v>575</v>
      </c>
    </row>
    <row r="101" spans="2:14" ht="15.75">
      <c r="B101" s="24"/>
      <c r="C101" s="282"/>
      <c r="D101" s="303" t="s">
        <v>564</v>
      </c>
      <c r="E101" s="79"/>
      <c r="F101" s="79"/>
      <c r="G101" s="79"/>
      <c r="H101" s="295"/>
      <c r="I101" s="296"/>
      <c r="J101" s="297"/>
      <c r="K101" s="296"/>
      <c r="L101" s="296"/>
      <c r="M101" s="296"/>
      <c r="N101" s="276" t="s">
        <v>572</v>
      </c>
    </row>
    <row r="102" spans="2:14" ht="15.75">
      <c r="B102" s="62"/>
      <c r="C102" s="291"/>
      <c r="D102" s="306"/>
      <c r="E102" s="287"/>
      <c r="F102" s="287"/>
      <c r="G102" s="287"/>
      <c r="H102" s="288"/>
      <c r="I102" s="299"/>
      <c r="J102" s="299"/>
      <c r="K102" s="299"/>
      <c r="L102" s="300"/>
      <c r="M102" s="300"/>
      <c r="N102" s="285" t="s">
        <v>576</v>
      </c>
    </row>
    <row r="103" spans="2:14" ht="15.75">
      <c r="B103" s="275"/>
      <c r="C103" s="307"/>
      <c r="D103" s="308" t="s">
        <v>559</v>
      </c>
      <c r="E103" s="309"/>
      <c r="F103" s="310"/>
      <c r="G103" s="309"/>
      <c r="H103" s="311"/>
      <c r="I103" s="312">
        <f>SUM(I7:I101)</f>
        <v>43289.611</v>
      </c>
      <c r="J103" s="312">
        <f>SUM(J7:J101)</f>
        <v>40508.549</v>
      </c>
      <c r="K103" s="299">
        <f>J103*100/I103</f>
        <v>93.57568262740915</v>
      </c>
      <c r="L103" s="300">
        <f>J103-I103</f>
        <v>-2781.061999999998</v>
      </c>
      <c r="M103" s="300"/>
      <c r="N103" s="285"/>
    </row>
  </sheetData>
  <mergeCells count="29">
    <mergeCell ref="C2:N2"/>
    <mergeCell ref="D60:H60"/>
    <mergeCell ref="D26:H26"/>
    <mergeCell ref="D30:H30"/>
    <mergeCell ref="D34:H34"/>
    <mergeCell ref="D38:H38"/>
    <mergeCell ref="D42:H42"/>
    <mergeCell ref="D46:H46"/>
    <mergeCell ref="D51:H51"/>
    <mergeCell ref="D55:H55"/>
    <mergeCell ref="D22:H22"/>
    <mergeCell ref="D5:H5"/>
    <mergeCell ref="K5:K6"/>
    <mergeCell ref="D7:H7"/>
    <mergeCell ref="D12:H12"/>
    <mergeCell ref="K3:L3"/>
    <mergeCell ref="D4:H4"/>
    <mergeCell ref="K4:L4"/>
    <mergeCell ref="D18:H18"/>
    <mergeCell ref="C1:N1"/>
    <mergeCell ref="D99:H99"/>
    <mergeCell ref="D69:H69"/>
    <mergeCell ref="D74:H74"/>
    <mergeCell ref="D78:H78"/>
    <mergeCell ref="D64:H64"/>
    <mergeCell ref="D82:H82"/>
    <mergeCell ref="D86:H86"/>
    <mergeCell ref="D90:H90"/>
    <mergeCell ref="D95:H95"/>
  </mergeCells>
  <printOptions/>
  <pageMargins left="0.7" right="0.7" top="0.75" bottom="0.75" header="0.3" footer="0.3"/>
  <pageSetup horizontalDpi="600" verticalDpi="600" orientation="landscape" paperSize="9" scale="84" r:id="rId1"/>
  <rowBreaks count="1" manualBreakCount="1">
    <brk id="37" max="16383" man="1"/>
  </rowBreaks>
  <colBreaks count="1" manualBreakCount="1">
    <brk id="1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01"/>
  <sheetViews>
    <sheetView zoomScale="90" zoomScaleNormal="90" workbookViewId="0" topLeftCell="A71">
      <selection activeCell="D14" sqref="D14"/>
    </sheetView>
  </sheetViews>
  <sheetFormatPr defaultColWidth="9.140625" defaultRowHeight="15"/>
  <cols>
    <col min="1" max="1" width="4.28125" style="0" customWidth="1"/>
    <col min="2" max="3" width="8.7109375" style="0" customWidth="1"/>
    <col min="4" max="4" width="3.8515625" style="0" customWidth="1"/>
    <col min="5" max="5" width="12.140625" style="0" customWidth="1"/>
    <col min="6" max="6" width="8.7109375" style="0" hidden="1" customWidth="1"/>
    <col min="7" max="7" width="15.8515625" style="0" customWidth="1"/>
    <col min="10" max="10" width="27.140625" style="0" customWidth="1"/>
    <col min="11" max="11" width="8.8515625" style="0" customWidth="1"/>
    <col min="12" max="12" width="9.140625" style="0" customWidth="1"/>
    <col min="13" max="13" width="8.28125" style="0" customWidth="1"/>
    <col min="14" max="14" width="11.8515625" style="0" customWidth="1"/>
    <col min="15" max="15" width="7.421875" style="0" customWidth="1"/>
    <col min="16" max="16" width="12.28125" style="0" customWidth="1"/>
    <col min="17" max="17" width="9.57421875" style="0" bestFit="1" customWidth="1"/>
  </cols>
  <sheetData>
    <row r="1" ht="21">
      <c r="G1" s="87" t="s">
        <v>246</v>
      </c>
    </row>
    <row r="3" spans="1:17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t="s">
        <v>141</v>
      </c>
    </row>
    <row r="4" spans="1:17" ht="15">
      <c r="A4" s="16"/>
      <c r="G4" s="34" t="s">
        <v>14</v>
      </c>
      <c r="H4" s="90" t="s">
        <v>145</v>
      </c>
      <c r="I4" s="90"/>
      <c r="J4" s="90"/>
      <c r="K4" s="34" t="s">
        <v>9</v>
      </c>
      <c r="L4" s="315" t="s">
        <v>11</v>
      </c>
      <c r="M4" s="316"/>
      <c r="N4" s="316"/>
      <c r="O4" s="316"/>
      <c r="P4" s="317"/>
      <c r="Q4" t="s">
        <v>162</v>
      </c>
    </row>
    <row r="5" spans="1:17" ht="15.75">
      <c r="A5" s="189" t="s">
        <v>1</v>
      </c>
      <c r="B5" s="318" t="s">
        <v>137</v>
      </c>
      <c r="C5" s="319"/>
      <c r="D5" s="319"/>
      <c r="E5" s="319"/>
      <c r="F5" s="320"/>
      <c r="G5" s="29" t="s">
        <v>15</v>
      </c>
      <c r="K5" s="17" t="s">
        <v>10</v>
      </c>
      <c r="L5" s="315" t="s">
        <v>39</v>
      </c>
      <c r="M5" s="316"/>
      <c r="N5" s="316"/>
      <c r="O5" s="317"/>
      <c r="P5" s="23" t="s">
        <v>8</v>
      </c>
      <c r="Q5" t="s">
        <v>12</v>
      </c>
    </row>
    <row r="6" spans="1:16" ht="15">
      <c r="A6" s="17"/>
      <c r="B6" s="321"/>
      <c r="C6" s="322"/>
      <c r="D6" s="322"/>
      <c r="E6" s="322"/>
      <c r="F6" s="323"/>
      <c r="G6" s="17"/>
      <c r="K6" s="17"/>
      <c r="L6" s="29" t="s">
        <v>40</v>
      </c>
      <c r="M6" s="17" t="s">
        <v>6</v>
      </c>
      <c r="N6" s="20" t="s">
        <v>182</v>
      </c>
      <c r="O6" s="20" t="s">
        <v>62</v>
      </c>
      <c r="P6" s="23"/>
    </row>
    <row r="7" spans="1:16" ht="15">
      <c r="A7" s="18"/>
      <c r="B7" s="15"/>
      <c r="C7" s="15"/>
      <c r="D7" s="15"/>
      <c r="E7" s="15"/>
      <c r="F7" s="15"/>
      <c r="G7" s="18"/>
      <c r="H7" s="15"/>
      <c r="I7" s="15"/>
      <c r="J7" s="15"/>
      <c r="K7" s="18"/>
      <c r="L7" s="27" t="s">
        <v>7</v>
      </c>
      <c r="M7" s="27" t="s">
        <v>7</v>
      </c>
      <c r="N7" s="28" t="s">
        <v>7</v>
      </c>
      <c r="O7" s="28" t="s">
        <v>63</v>
      </c>
      <c r="P7" s="28"/>
    </row>
    <row r="8" spans="1:16" ht="15">
      <c r="A8" s="17"/>
      <c r="G8" s="17"/>
      <c r="H8" s="78" t="s">
        <v>179</v>
      </c>
      <c r="I8" s="42"/>
      <c r="J8" s="42"/>
      <c r="K8" s="70" t="s">
        <v>12</v>
      </c>
      <c r="L8" s="35"/>
      <c r="M8" s="44"/>
      <c r="N8" s="105">
        <f>N10</f>
        <v>1.493</v>
      </c>
      <c r="O8" s="91"/>
      <c r="P8" s="92">
        <f>L8+M8+N8+O8</f>
        <v>1.493</v>
      </c>
    </row>
    <row r="9" spans="1:16" ht="15.75">
      <c r="A9" s="29">
        <v>1</v>
      </c>
      <c r="B9" s="190" t="s">
        <v>405</v>
      </c>
      <c r="C9" s="103"/>
      <c r="D9" s="103"/>
      <c r="E9" s="14"/>
      <c r="G9" s="29" t="s">
        <v>22</v>
      </c>
      <c r="H9" t="s">
        <v>20</v>
      </c>
      <c r="J9" s="20"/>
      <c r="K9" s="17"/>
      <c r="M9" s="30"/>
      <c r="N9" s="89"/>
      <c r="O9" s="30"/>
      <c r="P9" s="140"/>
    </row>
    <row r="10" spans="1:16" ht="16.5" thickBot="1">
      <c r="A10" s="93"/>
      <c r="B10" s="101" t="s">
        <v>146</v>
      </c>
      <c r="C10" s="102"/>
      <c r="D10" s="102"/>
      <c r="E10" s="96"/>
      <c r="F10" s="97"/>
      <c r="G10" s="93" t="s">
        <v>23</v>
      </c>
      <c r="H10" s="94" t="s">
        <v>143</v>
      </c>
      <c r="I10" s="95"/>
      <c r="J10" s="98"/>
      <c r="K10" s="97" t="s">
        <v>12</v>
      </c>
      <c r="L10" s="96"/>
      <c r="M10" s="93"/>
      <c r="N10" s="93">
        <v>1.493</v>
      </c>
      <c r="O10" s="93"/>
      <c r="P10" s="141">
        <f>N10+O10</f>
        <v>1.493</v>
      </c>
    </row>
    <row r="11" spans="1:16" ht="15">
      <c r="A11" s="29"/>
      <c r="B11" s="14"/>
      <c r="C11" s="14"/>
      <c r="D11" s="14"/>
      <c r="E11" s="14"/>
      <c r="F11" s="14"/>
      <c r="G11" s="29"/>
      <c r="H11" s="78" t="s">
        <v>179</v>
      </c>
      <c r="I11" s="14"/>
      <c r="J11" s="20"/>
      <c r="K11" s="17" t="s">
        <v>12</v>
      </c>
      <c r="L11" s="17">
        <f>L12+L15</f>
        <v>0</v>
      </c>
      <c r="M11" s="17">
        <f>M12+M15</f>
        <v>0</v>
      </c>
      <c r="N11" s="72">
        <f>N12+N15</f>
        <v>1.256</v>
      </c>
      <c r="O11" s="17">
        <f>O12+O15</f>
        <v>0</v>
      </c>
      <c r="P11" s="92">
        <f>L11+M11+N11+O11</f>
        <v>1.256</v>
      </c>
    </row>
    <row r="12" spans="1:16" ht="15.75">
      <c r="A12" s="29">
        <v>2</v>
      </c>
      <c r="B12" s="103" t="s">
        <v>38</v>
      </c>
      <c r="C12" s="77"/>
      <c r="D12" s="77"/>
      <c r="E12" s="20"/>
      <c r="F12" s="20"/>
      <c r="G12" s="23" t="s">
        <v>22</v>
      </c>
      <c r="H12" t="s">
        <v>20</v>
      </c>
      <c r="J12" s="20"/>
      <c r="K12" s="17" t="s">
        <v>12</v>
      </c>
      <c r="L12" s="17"/>
      <c r="M12" s="17"/>
      <c r="N12" s="72">
        <v>0.04</v>
      </c>
      <c r="O12" s="17"/>
      <c r="P12" s="57">
        <f>L12+M12+N12+O12</f>
        <v>0.04</v>
      </c>
    </row>
    <row r="13" spans="1:16" ht="15">
      <c r="A13" s="17"/>
      <c r="B13" s="14" t="s">
        <v>24</v>
      </c>
      <c r="C13" s="14"/>
      <c r="D13" s="14"/>
      <c r="E13" s="20"/>
      <c r="F13" s="20"/>
      <c r="G13" s="21" t="s">
        <v>23</v>
      </c>
      <c r="H13" s="37" t="s">
        <v>143</v>
      </c>
      <c r="I13" s="38"/>
      <c r="J13" s="88"/>
      <c r="K13" s="18"/>
      <c r="L13" s="18"/>
      <c r="M13" s="18"/>
      <c r="N13" s="109"/>
      <c r="O13" s="18"/>
      <c r="P13" s="18"/>
    </row>
    <row r="14" spans="1:16" ht="15.75">
      <c r="A14" s="29"/>
      <c r="B14" s="79"/>
      <c r="C14" s="14"/>
      <c r="D14" s="14"/>
      <c r="E14" s="20"/>
      <c r="F14" s="20"/>
      <c r="G14" s="29" t="s">
        <v>103</v>
      </c>
      <c r="H14" s="59" t="s">
        <v>144</v>
      </c>
      <c r="J14" s="19"/>
      <c r="K14" s="16"/>
      <c r="L14" s="17"/>
      <c r="M14" s="17"/>
      <c r="N14" s="23"/>
      <c r="O14" s="17"/>
      <c r="P14" s="17"/>
    </row>
    <row r="15" spans="1:16" ht="15">
      <c r="A15" s="17"/>
      <c r="B15" s="14"/>
      <c r="C15" s="14"/>
      <c r="D15" s="14"/>
      <c r="E15" s="20"/>
      <c r="F15" s="14"/>
      <c r="G15" s="20" t="s">
        <v>104</v>
      </c>
      <c r="H15" s="14" t="s">
        <v>102</v>
      </c>
      <c r="I15" s="14"/>
      <c r="J15" s="20"/>
      <c r="K15" s="17" t="s">
        <v>12</v>
      </c>
      <c r="L15" s="17"/>
      <c r="M15" s="17"/>
      <c r="N15" s="23">
        <v>1.216</v>
      </c>
      <c r="O15" s="17"/>
      <c r="P15" s="57">
        <f>L15+M15+N15+O15</f>
        <v>1.216</v>
      </c>
    </row>
    <row r="16" spans="1:16" ht="15.75" thickBot="1">
      <c r="A16" s="93"/>
      <c r="B16" s="96"/>
      <c r="C16" s="96"/>
      <c r="D16" s="96"/>
      <c r="E16" s="96"/>
      <c r="F16" s="97"/>
      <c r="G16" s="93"/>
      <c r="H16" s="100"/>
      <c r="I16" s="96"/>
      <c r="J16" s="97"/>
      <c r="K16" s="93"/>
      <c r="L16" s="93"/>
      <c r="M16" s="93"/>
      <c r="N16" s="110"/>
      <c r="O16" s="93"/>
      <c r="P16" s="93"/>
    </row>
    <row r="17" spans="1:16" ht="15">
      <c r="A17" s="34"/>
      <c r="B17" s="324"/>
      <c r="C17" s="324"/>
      <c r="D17" s="324"/>
      <c r="E17" s="14"/>
      <c r="F17" s="20"/>
      <c r="G17" s="29"/>
      <c r="H17" s="78" t="s">
        <v>179</v>
      </c>
      <c r="J17" s="20"/>
      <c r="K17" s="17" t="s">
        <v>12</v>
      </c>
      <c r="L17" s="17">
        <f>L19+L21+L25+L27</f>
        <v>10.236</v>
      </c>
      <c r="M17" s="17">
        <f>M19+M21+M25+M27+M28/1000</f>
        <v>143.05</v>
      </c>
      <c r="N17" s="47">
        <f>N19+N21+N25+N27+N28/1000</f>
        <v>3.269</v>
      </c>
      <c r="O17" s="17">
        <f>O19+O21+O25+O27</f>
        <v>0.845</v>
      </c>
      <c r="P17" s="47">
        <f>L17+M17+N17+O17</f>
        <v>157.4</v>
      </c>
    </row>
    <row r="18" spans="1:16" ht="15.75">
      <c r="A18" s="29">
        <v>3</v>
      </c>
      <c r="B18" s="79" t="s">
        <v>147</v>
      </c>
      <c r="C18" s="14"/>
      <c r="D18" s="14"/>
      <c r="E18" s="14"/>
      <c r="F18" s="20"/>
      <c r="G18" s="29" t="s">
        <v>150</v>
      </c>
      <c r="H18" s="14" t="s">
        <v>34</v>
      </c>
      <c r="I18" s="14"/>
      <c r="J18" s="20"/>
      <c r="K18" s="17"/>
      <c r="L18" s="29"/>
      <c r="M18" s="72"/>
      <c r="N18" s="72"/>
      <c r="O18" s="29"/>
      <c r="P18" s="57"/>
    </row>
    <row r="19" spans="1:16" ht="16.5" thickBot="1">
      <c r="A19" s="20"/>
      <c r="B19" s="79" t="s">
        <v>45</v>
      </c>
      <c r="C19" s="14"/>
      <c r="D19" s="14"/>
      <c r="E19" s="14"/>
      <c r="F19" s="97"/>
      <c r="G19" s="18" t="s">
        <v>17</v>
      </c>
      <c r="H19" s="62" t="s">
        <v>35</v>
      </c>
      <c r="I19" s="15"/>
      <c r="J19" s="21"/>
      <c r="K19" s="17" t="s">
        <v>12</v>
      </c>
      <c r="L19" s="27">
        <v>10.236</v>
      </c>
      <c r="M19" s="129">
        <v>5.05</v>
      </c>
      <c r="N19" s="129">
        <v>0.769</v>
      </c>
      <c r="O19" s="27">
        <v>0.845</v>
      </c>
      <c r="P19" s="127">
        <f>L19+M19+N19+O19</f>
        <v>16.9</v>
      </c>
    </row>
    <row r="20" spans="1:16" ht="15">
      <c r="A20" s="17"/>
      <c r="B20" s="14"/>
      <c r="C20" s="14"/>
      <c r="D20" s="14"/>
      <c r="E20" s="14"/>
      <c r="F20" s="20"/>
      <c r="G20" s="29" t="s">
        <v>44</v>
      </c>
      <c r="H20" s="14" t="s">
        <v>46</v>
      </c>
      <c r="J20" s="19"/>
      <c r="K20" s="16"/>
      <c r="L20" s="20"/>
      <c r="M20" s="17"/>
      <c r="N20" s="20"/>
      <c r="O20" s="17"/>
      <c r="P20" s="17"/>
    </row>
    <row r="21" spans="1:16" ht="15">
      <c r="A21" s="29"/>
      <c r="B21" s="14"/>
      <c r="C21" s="14"/>
      <c r="D21" s="14"/>
      <c r="E21" s="14"/>
      <c r="F21" s="20"/>
      <c r="G21" s="104">
        <v>40282</v>
      </c>
      <c r="H21" s="62" t="s">
        <v>43</v>
      </c>
      <c r="I21" s="15"/>
      <c r="J21" s="21"/>
      <c r="K21" s="18" t="s">
        <v>12</v>
      </c>
      <c r="L21" s="21"/>
      <c r="M21" s="18"/>
      <c r="N21" s="21"/>
      <c r="O21" s="18"/>
      <c r="P21" s="18"/>
    </row>
    <row r="22" spans="1:16" ht="15">
      <c r="A22" s="17"/>
      <c r="E22" s="14"/>
      <c r="F22" s="20"/>
      <c r="G22" s="29" t="s">
        <v>59</v>
      </c>
      <c r="H22" t="s">
        <v>55</v>
      </c>
      <c r="J22" s="20"/>
      <c r="K22" s="17"/>
      <c r="L22" s="20"/>
      <c r="M22" s="17"/>
      <c r="N22" s="20"/>
      <c r="O22" s="17"/>
      <c r="P22" s="17"/>
    </row>
    <row r="23" spans="1:16" ht="15">
      <c r="A23" s="17"/>
      <c r="E23" s="14"/>
      <c r="F23" s="20"/>
      <c r="G23" s="29" t="s">
        <v>60</v>
      </c>
      <c r="H23" t="s">
        <v>56</v>
      </c>
      <c r="J23" s="20"/>
      <c r="K23" s="17"/>
      <c r="L23" s="20"/>
      <c r="M23" s="17"/>
      <c r="N23" s="20"/>
      <c r="O23" s="17"/>
      <c r="P23" s="17"/>
    </row>
    <row r="24" spans="1:16" ht="15">
      <c r="A24" s="17"/>
      <c r="B24" s="14"/>
      <c r="C24" s="14"/>
      <c r="D24" s="14"/>
      <c r="E24" s="14"/>
      <c r="F24" s="20"/>
      <c r="G24" s="29"/>
      <c r="H24" s="14" t="s">
        <v>57</v>
      </c>
      <c r="I24" s="14"/>
      <c r="J24" s="20"/>
      <c r="K24" s="17"/>
      <c r="L24" s="20"/>
      <c r="M24" s="17"/>
      <c r="N24" s="20"/>
      <c r="O24" s="17"/>
      <c r="P24" s="17"/>
    </row>
    <row r="25" spans="1:16" ht="15">
      <c r="A25" s="17"/>
      <c r="B25" s="14"/>
      <c r="C25" s="14"/>
      <c r="D25" s="14"/>
      <c r="E25" s="14"/>
      <c r="F25" s="20"/>
      <c r="G25" s="27"/>
      <c r="H25" s="58" t="s">
        <v>58</v>
      </c>
      <c r="I25" s="15"/>
      <c r="J25" s="21"/>
      <c r="K25" s="18" t="s">
        <v>12</v>
      </c>
      <c r="L25" s="18"/>
      <c r="M25" s="18"/>
      <c r="N25" s="21"/>
      <c r="O25" s="18"/>
      <c r="P25" s="18"/>
    </row>
    <row r="26" spans="1:16" ht="15">
      <c r="A26" s="17"/>
      <c r="B26" s="14"/>
      <c r="C26" s="14"/>
      <c r="D26" s="14"/>
      <c r="E26" s="14"/>
      <c r="F26" s="20"/>
      <c r="G26" s="29" t="s">
        <v>16</v>
      </c>
      <c r="H26" s="53" t="s">
        <v>185</v>
      </c>
      <c r="I26" s="14"/>
      <c r="J26" s="20"/>
      <c r="K26" s="17"/>
      <c r="L26" s="20"/>
      <c r="M26" s="17"/>
      <c r="N26" s="20"/>
      <c r="O26" s="17"/>
      <c r="P26" s="17"/>
    </row>
    <row r="27" spans="1:16" ht="15">
      <c r="A27" s="17"/>
      <c r="B27" s="14"/>
      <c r="C27" s="14"/>
      <c r="D27" s="14"/>
      <c r="E27" s="14"/>
      <c r="F27" s="20"/>
      <c r="G27" s="27" t="s">
        <v>17</v>
      </c>
      <c r="H27" s="58" t="s">
        <v>186</v>
      </c>
      <c r="I27" s="15"/>
      <c r="J27" s="21"/>
      <c r="K27" s="18" t="s">
        <v>12</v>
      </c>
      <c r="L27" s="21"/>
      <c r="M27" s="114">
        <v>138</v>
      </c>
      <c r="N27" s="21">
        <v>2.5</v>
      </c>
      <c r="O27" s="18"/>
      <c r="P27" s="75">
        <f>L27+M27+N27+O27</f>
        <v>140.5</v>
      </c>
    </row>
    <row r="28" spans="1:16" ht="15">
      <c r="A28" s="17"/>
      <c r="B28" s="14"/>
      <c r="C28" s="14"/>
      <c r="D28" s="14"/>
      <c r="E28" s="14"/>
      <c r="F28" s="20"/>
      <c r="G28" s="34" t="s">
        <v>187</v>
      </c>
      <c r="H28" s="128" t="s">
        <v>189</v>
      </c>
      <c r="I28" s="46"/>
      <c r="J28" s="19"/>
      <c r="K28" s="16" t="s">
        <v>154</v>
      </c>
      <c r="L28" s="19"/>
      <c r="M28" s="16">
        <v>0</v>
      </c>
      <c r="N28" s="19">
        <v>0</v>
      </c>
      <c r="O28" s="60"/>
      <c r="P28" s="118">
        <f>L28+M28+N28+O28</f>
        <v>0</v>
      </c>
    </row>
    <row r="29" spans="1:16" ht="15.75" thickBot="1">
      <c r="A29" s="93"/>
      <c r="B29" s="96"/>
      <c r="C29" s="96"/>
      <c r="D29" s="96"/>
      <c r="E29" s="96"/>
      <c r="F29" s="20"/>
      <c r="G29" s="106" t="s">
        <v>188</v>
      </c>
      <c r="H29" s="119"/>
      <c r="I29" s="96"/>
      <c r="J29" s="97"/>
      <c r="K29" s="93"/>
      <c r="L29" s="97"/>
      <c r="M29" s="93"/>
      <c r="N29" s="97"/>
      <c r="O29" s="100"/>
      <c r="P29" s="93"/>
    </row>
    <row r="30" spans="1:17" ht="15">
      <c r="A30" s="17"/>
      <c r="E30" s="14"/>
      <c r="F30" s="20"/>
      <c r="G30" s="29"/>
      <c r="H30" s="111" t="s">
        <v>178</v>
      </c>
      <c r="I30" s="14"/>
      <c r="J30" s="20"/>
      <c r="K30" s="17" t="s">
        <v>154</v>
      </c>
      <c r="L30" s="17"/>
      <c r="M30" s="17"/>
      <c r="N30" s="30">
        <f>N32</f>
        <v>3520</v>
      </c>
      <c r="O30" s="29"/>
      <c r="P30" s="41">
        <f>L30+M30+N30+O30</f>
        <v>3520</v>
      </c>
      <c r="Q30" s="112">
        <f>'свод-2013г.'!Q83</f>
        <v>3.52</v>
      </c>
    </row>
    <row r="31" spans="1:16" ht="15.75">
      <c r="A31" s="24">
        <v>4</v>
      </c>
      <c r="B31" s="113" t="s">
        <v>148</v>
      </c>
      <c r="C31" s="14"/>
      <c r="D31" s="14"/>
      <c r="E31" s="14"/>
      <c r="F31" s="14"/>
      <c r="G31" s="29" t="s">
        <v>108</v>
      </c>
      <c r="H31" s="53" t="s">
        <v>151</v>
      </c>
      <c r="J31" s="20"/>
      <c r="K31" s="17"/>
      <c r="L31" s="17"/>
      <c r="M31" s="17"/>
      <c r="N31" s="17"/>
      <c r="O31" s="17"/>
      <c r="P31" s="17"/>
    </row>
    <row r="32" spans="1:16" ht="15">
      <c r="A32" s="59"/>
      <c r="B32" s="59" t="s">
        <v>149</v>
      </c>
      <c r="C32" s="14"/>
      <c r="D32" s="14"/>
      <c r="E32" s="14"/>
      <c r="F32" s="14"/>
      <c r="G32" s="17" t="s">
        <v>109</v>
      </c>
      <c r="H32" s="63" t="s">
        <v>152</v>
      </c>
      <c r="I32" s="14"/>
      <c r="J32" s="20"/>
      <c r="K32" s="17" t="s">
        <v>154</v>
      </c>
      <c r="L32" s="17"/>
      <c r="M32" s="17"/>
      <c r="N32" s="30">
        <v>3520</v>
      </c>
      <c r="O32" s="17"/>
      <c r="P32" s="57">
        <f>L32+M32+N32+O32</f>
        <v>3520</v>
      </c>
    </row>
    <row r="33" spans="1:16" ht="15.75" thickBot="1">
      <c r="A33" s="100"/>
      <c r="B33" s="100"/>
      <c r="C33" s="96"/>
      <c r="D33" s="96"/>
      <c r="E33" s="96"/>
      <c r="F33" s="96"/>
      <c r="G33" s="93"/>
      <c r="H33" s="108" t="s">
        <v>153</v>
      </c>
      <c r="I33" s="96"/>
      <c r="J33" s="97"/>
      <c r="K33" s="93"/>
      <c r="L33" s="93"/>
      <c r="M33" s="93"/>
      <c r="N33" s="93"/>
      <c r="O33" s="93"/>
      <c r="P33" s="93"/>
    </row>
    <row r="34" spans="1:17" ht="15">
      <c r="A34" s="59"/>
      <c r="B34" s="59"/>
      <c r="C34" s="14"/>
      <c r="D34" s="14"/>
      <c r="E34" s="14"/>
      <c r="F34" s="14"/>
      <c r="G34" s="17"/>
      <c r="H34" s="111" t="s">
        <v>178</v>
      </c>
      <c r="J34" s="20"/>
      <c r="K34" s="17"/>
      <c r="L34" s="17">
        <f>L37+L40+L43+L45+L48+L51</f>
        <v>0</v>
      </c>
      <c r="M34" s="17">
        <f>M37+M40+M43+M45+M48+M51</f>
        <v>0</v>
      </c>
      <c r="N34" s="47">
        <f>N37+N40+N43+N45+N48+N51</f>
        <v>13747.798</v>
      </c>
      <c r="O34" s="17">
        <f>O37+O40+O43+O45+O48+O51</f>
        <v>0</v>
      </c>
      <c r="P34" s="144">
        <f>L34+M34+N34+O34</f>
        <v>13747.798</v>
      </c>
      <c r="Q34" s="47">
        <f>Q37+Q40+Q43+Q45+Q48+Q51</f>
        <v>13.748</v>
      </c>
    </row>
    <row r="35" spans="1:16" ht="15.75">
      <c r="A35" s="24">
        <v>5</v>
      </c>
      <c r="B35" s="113" t="s">
        <v>171</v>
      </c>
      <c r="C35" s="14"/>
      <c r="D35" s="14"/>
      <c r="E35" s="14"/>
      <c r="F35" s="14"/>
      <c r="G35" s="29" t="s">
        <v>155</v>
      </c>
      <c r="H35" t="s">
        <v>156</v>
      </c>
      <c r="J35" s="20"/>
      <c r="K35" s="17"/>
      <c r="L35" s="17"/>
      <c r="M35" s="17"/>
      <c r="N35" s="17"/>
      <c r="O35" s="17"/>
      <c r="P35" s="17"/>
    </row>
    <row r="36" spans="1:16" ht="15">
      <c r="A36" s="59"/>
      <c r="B36" s="59"/>
      <c r="C36" s="14" t="s">
        <v>238</v>
      </c>
      <c r="D36" s="14"/>
      <c r="E36" s="14"/>
      <c r="F36" s="14"/>
      <c r="G36" s="17" t="s">
        <v>17</v>
      </c>
      <c r="H36" s="14" t="s">
        <v>157</v>
      </c>
      <c r="I36" s="14"/>
      <c r="J36" s="20"/>
      <c r="K36" s="17"/>
      <c r="L36" s="17"/>
      <c r="M36" s="17"/>
      <c r="N36" s="17"/>
      <c r="O36" s="17"/>
      <c r="P36" s="116"/>
    </row>
    <row r="37" spans="1:17" ht="15">
      <c r="A37" s="59"/>
      <c r="B37" s="59"/>
      <c r="C37" s="14"/>
      <c r="D37" s="14"/>
      <c r="E37" s="14"/>
      <c r="F37" s="14"/>
      <c r="G37" s="18"/>
      <c r="H37" s="15" t="s">
        <v>160</v>
      </c>
      <c r="I37" s="15"/>
      <c r="J37" s="21"/>
      <c r="K37" s="18" t="s">
        <v>154</v>
      </c>
      <c r="L37" s="18"/>
      <c r="M37" s="18"/>
      <c r="N37" s="18">
        <v>0</v>
      </c>
      <c r="O37" s="18"/>
      <c r="P37" s="75">
        <f>L37+M37+N37+O37</f>
        <v>0</v>
      </c>
      <c r="Q37">
        <v>0</v>
      </c>
    </row>
    <row r="38" spans="1:16" ht="15">
      <c r="A38" s="59"/>
      <c r="B38" s="59"/>
      <c r="C38" s="14"/>
      <c r="D38" s="14"/>
      <c r="E38" s="14"/>
      <c r="F38" s="14"/>
      <c r="G38" s="17" t="s">
        <v>95</v>
      </c>
      <c r="H38" s="53" t="s">
        <v>158</v>
      </c>
      <c r="J38" s="20"/>
      <c r="K38" s="17"/>
      <c r="L38" s="17"/>
      <c r="M38" s="17"/>
      <c r="N38" s="17"/>
      <c r="O38" s="17"/>
      <c r="P38" s="116"/>
    </row>
    <row r="39" spans="1:16" ht="15">
      <c r="A39" s="59"/>
      <c r="B39" s="59"/>
      <c r="C39" s="14"/>
      <c r="D39" s="14"/>
      <c r="E39" s="14"/>
      <c r="F39" s="14"/>
      <c r="G39" s="17" t="s">
        <v>17</v>
      </c>
      <c r="H39" s="53" t="s">
        <v>159</v>
      </c>
      <c r="I39" s="14"/>
      <c r="J39" s="20"/>
      <c r="K39" s="17"/>
      <c r="L39" s="17"/>
      <c r="M39" s="17"/>
      <c r="N39" s="17"/>
      <c r="O39" s="17"/>
      <c r="P39" s="116"/>
    </row>
    <row r="40" spans="1:17" ht="15">
      <c r="A40" s="17"/>
      <c r="B40" s="14"/>
      <c r="C40" s="14"/>
      <c r="D40" s="14"/>
      <c r="E40" s="14"/>
      <c r="F40" s="14"/>
      <c r="G40" s="18"/>
      <c r="H40" s="58" t="s">
        <v>161</v>
      </c>
      <c r="I40" s="15"/>
      <c r="J40" s="21"/>
      <c r="K40" s="18" t="s">
        <v>154</v>
      </c>
      <c r="L40" s="18"/>
      <c r="M40" s="18"/>
      <c r="N40" s="114">
        <v>0</v>
      </c>
      <c r="O40" s="18"/>
      <c r="P40" s="75">
        <f>L40+M40+N40+O40</f>
        <v>0</v>
      </c>
      <c r="Q40">
        <v>0</v>
      </c>
    </row>
    <row r="41" spans="1:16" ht="15">
      <c r="A41" s="20"/>
      <c r="B41" s="14"/>
      <c r="C41" s="14"/>
      <c r="D41" s="14"/>
      <c r="E41" s="14"/>
      <c r="F41" s="14"/>
      <c r="G41" s="17" t="s">
        <v>66</v>
      </c>
      <c r="H41" s="53" t="s">
        <v>64</v>
      </c>
      <c r="J41" s="20"/>
      <c r="K41" s="17"/>
      <c r="L41" s="17"/>
      <c r="M41" s="17"/>
      <c r="N41" s="17"/>
      <c r="O41" s="17"/>
      <c r="P41" s="116"/>
    </row>
    <row r="42" spans="1:16" ht="15">
      <c r="A42" s="20"/>
      <c r="B42" s="14"/>
      <c r="C42" s="14"/>
      <c r="D42" s="14"/>
      <c r="E42" s="14"/>
      <c r="F42" s="14"/>
      <c r="G42" s="17" t="s">
        <v>67</v>
      </c>
      <c r="H42" s="53" t="s">
        <v>163</v>
      </c>
      <c r="J42" s="20"/>
      <c r="K42" s="17"/>
      <c r="L42" s="17"/>
      <c r="M42" s="17"/>
      <c r="N42" s="17"/>
      <c r="O42" s="17"/>
      <c r="P42" s="116"/>
    </row>
    <row r="43" spans="1:17" ht="15">
      <c r="A43" s="20"/>
      <c r="B43" s="14"/>
      <c r="C43" s="14"/>
      <c r="D43" s="14"/>
      <c r="E43" s="14"/>
      <c r="F43" s="15"/>
      <c r="G43" s="18"/>
      <c r="H43" s="62" t="s">
        <v>164</v>
      </c>
      <c r="I43" s="15"/>
      <c r="J43" s="21"/>
      <c r="K43" s="18" t="s">
        <v>154</v>
      </c>
      <c r="L43" s="18"/>
      <c r="M43" s="18"/>
      <c r="N43" s="114">
        <v>8139</v>
      </c>
      <c r="O43" s="18"/>
      <c r="P43" s="75">
        <f>L43+M43+N43+O43</f>
        <v>8139</v>
      </c>
      <c r="Q43">
        <f>'свод-2013г.'!Q50</f>
        <v>8.139</v>
      </c>
    </row>
    <row r="44" spans="1:16" ht="15">
      <c r="A44" s="20"/>
      <c r="B44" s="14"/>
      <c r="C44" s="14"/>
      <c r="D44" s="14"/>
      <c r="E44" s="14"/>
      <c r="F44" s="14"/>
      <c r="G44" s="17" t="s">
        <v>70</v>
      </c>
      <c r="H44" s="63" t="s">
        <v>165</v>
      </c>
      <c r="I44" s="14"/>
      <c r="J44" s="19"/>
      <c r="K44" s="16"/>
      <c r="L44" s="16"/>
      <c r="M44" s="16"/>
      <c r="N44" s="115"/>
      <c r="O44" s="17"/>
      <c r="P44" s="117"/>
    </row>
    <row r="45" spans="1:18" ht="15">
      <c r="A45" s="20"/>
      <c r="B45" s="14"/>
      <c r="C45" s="14"/>
      <c r="D45" s="14"/>
      <c r="E45" s="14"/>
      <c r="F45" s="14"/>
      <c r="G45" s="18" t="s">
        <v>67</v>
      </c>
      <c r="H45" s="15" t="s">
        <v>166</v>
      </c>
      <c r="I45" s="15"/>
      <c r="J45" s="21"/>
      <c r="K45" s="18" t="s">
        <v>154</v>
      </c>
      <c r="L45" s="18"/>
      <c r="M45" s="18"/>
      <c r="N45" s="48">
        <v>454.798</v>
      </c>
      <c r="O45" s="18"/>
      <c r="P45" s="75">
        <f>L45+M45+N45+O45</f>
        <v>454.798</v>
      </c>
      <c r="Q45">
        <f>'свод-2013г.'!Q54</f>
        <v>0.455</v>
      </c>
      <c r="R45" t="s">
        <v>167</v>
      </c>
    </row>
    <row r="46" spans="1:16" ht="15">
      <c r="A46" s="20"/>
      <c r="B46" s="14"/>
      <c r="C46" s="14"/>
      <c r="D46" s="14"/>
      <c r="E46" s="14"/>
      <c r="F46" s="14"/>
      <c r="G46" s="17" t="s">
        <v>117</v>
      </c>
      <c r="H46" s="53" t="s">
        <v>168</v>
      </c>
      <c r="I46" s="14"/>
      <c r="J46" s="20"/>
      <c r="K46" s="17"/>
      <c r="L46" s="17"/>
      <c r="M46" s="17"/>
      <c r="N46" s="47"/>
      <c r="O46" s="17"/>
      <c r="P46" s="118"/>
    </row>
    <row r="47" spans="1:17" ht="15">
      <c r="A47" s="20"/>
      <c r="B47" s="14"/>
      <c r="C47" s="14"/>
      <c r="D47" s="14"/>
      <c r="E47" s="14"/>
      <c r="F47" s="14"/>
      <c r="G47" s="17" t="s">
        <v>23</v>
      </c>
      <c r="H47" s="53" t="s">
        <v>169</v>
      </c>
      <c r="I47" s="14"/>
      <c r="J47" s="20"/>
      <c r="K47" s="17"/>
      <c r="L47" s="17"/>
      <c r="M47" s="17"/>
      <c r="N47" s="47"/>
      <c r="O47" s="17"/>
      <c r="P47" s="105"/>
      <c r="Q47" s="112"/>
    </row>
    <row r="48" spans="1:17" ht="15">
      <c r="A48" s="20"/>
      <c r="B48" s="14"/>
      <c r="C48" s="14"/>
      <c r="D48" s="14"/>
      <c r="E48" s="14"/>
      <c r="F48" s="15"/>
      <c r="G48" s="18"/>
      <c r="H48" s="58" t="s">
        <v>170</v>
      </c>
      <c r="I48" s="15"/>
      <c r="J48" s="21"/>
      <c r="K48" s="18" t="s">
        <v>154</v>
      </c>
      <c r="L48" s="18"/>
      <c r="M48" s="18"/>
      <c r="N48" s="114">
        <v>2000</v>
      </c>
      <c r="O48" s="18"/>
      <c r="P48" s="142">
        <f>L48+M48+N48+O48</f>
        <v>2000</v>
      </c>
      <c r="Q48" s="112">
        <f>'свод-2013г.'!Q88</f>
        <v>2</v>
      </c>
    </row>
    <row r="49" spans="1:17" ht="15">
      <c r="A49" s="20"/>
      <c r="B49" s="14"/>
      <c r="C49" s="14"/>
      <c r="D49" s="14"/>
      <c r="E49" s="14"/>
      <c r="F49" s="14"/>
      <c r="G49" s="17" t="s">
        <v>49</v>
      </c>
      <c r="H49" s="53" t="s">
        <v>173</v>
      </c>
      <c r="I49" s="14"/>
      <c r="J49" s="20"/>
      <c r="K49" s="17"/>
      <c r="L49" s="17"/>
      <c r="M49" s="17"/>
      <c r="N49" s="47"/>
      <c r="O49" s="17"/>
      <c r="P49" s="105"/>
      <c r="Q49" s="112"/>
    </row>
    <row r="50" spans="1:17" ht="15">
      <c r="A50" s="20"/>
      <c r="B50" s="14"/>
      <c r="C50" s="14"/>
      <c r="D50" s="14"/>
      <c r="E50" s="14"/>
      <c r="F50" s="14"/>
      <c r="G50" s="17" t="s">
        <v>172</v>
      </c>
      <c r="H50" s="53" t="s">
        <v>174</v>
      </c>
      <c r="I50" s="14"/>
      <c r="J50" s="20"/>
      <c r="K50" s="17"/>
      <c r="L50" s="17"/>
      <c r="M50" s="17"/>
      <c r="N50" s="47"/>
      <c r="O50" s="17"/>
      <c r="P50" s="105"/>
      <c r="Q50" s="112"/>
    </row>
    <row r="51" spans="1:17" ht="15.75" thickBot="1">
      <c r="A51" s="93"/>
      <c r="B51" s="96"/>
      <c r="C51" s="96"/>
      <c r="D51" s="96"/>
      <c r="E51" s="96"/>
      <c r="F51" s="96"/>
      <c r="G51" s="93"/>
      <c r="H51" s="119" t="s">
        <v>175</v>
      </c>
      <c r="I51" s="96"/>
      <c r="J51" s="97"/>
      <c r="K51" s="93" t="s">
        <v>154</v>
      </c>
      <c r="L51" s="93"/>
      <c r="M51" s="93"/>
      <c r="N51" s="124">
        <v>3154</v>
      </c>
      <c r="O51" s="93"/>
      <c r="P51" s="133">
        <f>L51+M51+N51+O51</f>
        <v>3154</v>
      </c>
      <c r="Q51" s="112">
        <f>'свод-2013г.'!Q41</f>
        <v>3.154</v>
      </c>
    </row>
    <row r="52" spans="1:17" ht="15">
      <c r="A52" s="122"/>
      <c r="B52" s="14"/>
      <c r="C52" s="14"/>
      <c r="D52" s="14"/>
      <c r="E52" s="14"/>
      <c r="F52" s="14"/>
      <c r="G52" s="17"/>
      <c r="H52" s="123" t="s">
        <v>178</v>
      </c>
      <c r="I52" s="14"/>
      <c r="J52" s="121"/>
      <c r="K52" s="122"/>
      <c r="L52" s="122">
        <f>L54+L56</f>
        <v>0</v>
      </c>
      <c r="M52" s="122">
        <f>M54+M56</f>
        <v>0</v>
      </c>
      <c r="N52" s="130">
        <f>N54+N56</f>
        <v>3768</v>
      </c>
      <c r="O52" s="131">
        <f>O54+O56</f>
        <v>0</v>
      </c>
      <c r="P52" s="143">
        <f>P54+P56</f>
        <v>3768</v>
      </c>
      <c r="Q52" s="112"/>
    </row>
    <row r="53" spans="1:16" ht="15">
      <c r="A53" s="29">
        <v>6</v>
      </c>
      <c r="B53" s="14" t="s">
        <v>176</v>
      </c>
      <c r="C53" s="14"/>
      <c r="D53" s="14"/>
      <c r="E53" s="14"/>
      <c r="F53" s="14"/>
      <c r="G53" s="17" t="s">
        <v>87</v>
      </c>
      <c r="H53" s="53" t="s">
        <v>180</v>
      </c>
      <c r="J53" s="20"/>
      <c r="K53" s="17"/>
      <c r="L53" s="17"/>
      <c r="M53" s="17"/>
      <c r="N53" s="29"/>
      <c r="O53" s="29"/>
      <c r="P53" s="29"/>
    </row>
    <row r="54" spans="1:16" ht="15">
      <c r="A54" s="29"/>
      <c r="B54" s="14" t="s">
        <v>177</v>
      </c>
      <c r="C54" s="14"/>
      <c r="D54" s="14"/>
      <c r="E54" s="14"/>
      <c r="F54" s="14"/>
      <c r="G54" s="29" t="s">
        <v>88</v>
      </c>
      <c r="H54" s="64" t="s">
        <v>181</v>
      </c>
      <c r="I54" s="15"/>
      <c r="J54" s="21"/>
      <c r="K54" s="21" t="s">
        <v>154</v>
      </c>
      <c r="L54" s="18"/>
      <c r="M54" s="18"/>
      <c r="N54" s="40">
        <v>375</v>
      </c>
      <c r="O54" s="27"/>
      <c r="P54" s="142">
        <f>L54+M54+N54+O54</f>
        <v>375</v>
      </c>
    </row>
    <row r="55" spans="1:16" ht="15">
      <c r="A55" s="17"/>
      <c r="B55" s="14"/>
      <c r="C55" s="14"/>
      <c r="D55" s="14"/>
      <c r="E55" s="14"/>
      <c r="F55" s="19"/>
      <c r="G55" s="16" t="s">
        <v>22</v>
      </c>
      <c r="H55" s="63" t="s">
        <v>183</v>
      </c>
      <c r="I55" s="14"/>
      <c r="J55" s="20"/>
      <c r="K55" s="20"/>
      <c r="L55" s="17"/>
      <c r="M55" s="17"/>
      <c r="N55" s="17"/>
      <c r="O55" s="17"/>
      <c r="P55" s="20"/>
    </row>
    <row r="56" spans="1:16" ht="15.75" thickBot="1">
      <c r="A56" s="106"/>
      <c r="B56" s="96"/>
      <c r="C56" s="96"/>
      <c r="D56" s="96"/>
      <c r="E56" s="96"/>
      <c r="F56" s="97"/>
      <c r="G56" s="106" t="s">
        <v>23</v>
      </c>
      <c r="H56" s="108" t="s">
        <v>184</v>
      </c>
      <c r="I56" s="96"/>
      <c r="J56" s="97"/>
      <c r="K56" s="97" t="s">
        <v>154</v>
      </c>
      <c r="L56" s="93"/>
      <c r="M56" s="93"/>
      <c r="N56" s="133">
        <v>3393</v>
      </c>
      <c r="O56" s="134"/>
      <c r="P56" s="133">
        <f>L56+M56+N56+O56</f>
        <v>3393</v>
      </c>
    </row>
    <row r="57" spans="1:16" ht="15">
      <c r="A57" s="17"/>
      <c r="F57" s="20"/>
      <c r="G57" s="17"/>
      <c r="H57" s="123" t="s">
        <v>178</v>
      </c>
      <c r="J57" s="20"/>
      <c r="K57" s="20" t="s">
        <v>154</v>
      </c>
      <c r="L57" s="17"/>
      <c r="M57" s="29">
        <f>M61+M64</f>
        <v>0</v>
      </c>
      <c r="N57" s="29">
        <f>N61+N64</f>
        <v>0</v>
      </c>
      <c r="O57" s="29">
        <f>O61+O64</f>
        <v>0</v>
      </c>
      <c r="P57" s="135">
        <f>L57+M57+N57+O57</f>
        <v>0</v>
      </c>
    </row>
    <row r="58" spans="1:16" ht="15">
      <c r="A58" s="29">
        <v>7</v>
      </c>
      <c r="B58" s="14" t="s">
        <v>190</v>
      </c>
      <c r="C58" s="14"/>
      <c r="D58" s="14"/>
      <c r="E58" s="14"/>
      <c r="F58" s="14"/>
      <c r="G58" s="29" t="s">
        <v>197</v>
      </c>
      <c r="H58" s="53" t="s">
        <v>192</v>
      </c>
      <c r="J58" s="20"/>
      <c r="K58" s="20"/>
      <c r="L58" s="17"/>
      <c r="M58" s="17"/>
      <c r="N58" s="17"/>
      <c r="O58" s="17"/>
      <c r="P58" s="20"/>
    </row>
    <row r="59" spans="1:16" ht="15">
      <c r="A59" s="29"/>
      <c r="B59" s="14" t="s">
        <v>191</v>
      </c>
      <c r="C59" s="14"/>
      <c r="D59" s="14"/>
      <c r="E59" s="14"/>
      <c r="F59" s="14"/>
      <c r="G59" s="17" t="s">
        <v>17</v>
      </c>
      <c r="H59" s="14" t="s">
        <v>193</v>
      </c>
      <c r="J59" s="20"/>
      <c r="K59" s="20"/>
      <c r="L59" s="17"/>
      <c r="M59" s="17"/>
      <c r="N59" s="17"/>
      <c r="O59" s="17"/>
      <c r="P59" s="20"/>
    </row>
    <row r="60" spans="1:16" ht="15">
      <c r="A60" s="29"/>
      <c r="B60" s="14"/>
      <c r="C60" s="14"/>
      <c r="D60" s="14"/>
      <c r="E60" s="14"/>
      <c r="F60" s="14"/>
      <c r="G60" s="17"/>
      <c r="H60" s="14" t="s">
        <v>194</v>
      </c>
      <c r="I60" s="14"/>
      <c r="J60" s="20"/>
      <c r="K60" s="20"/>
      <c r="L60" s="17"/>
      <c r="M60" s="17"/>
      <c r="N60" s="17"/>
      <c r="O60" s="17"/>
      <c r="P60" s="20"/>
    </row>
    <row r="61" spans="1:16" ht="15">
      <c r="A61" s="29"/>
      <c r="B61" s="14"/>
      <c r="C61" s="14"/>
      <c r="D61" s="14"/>
      <c r="E61" s="14"/>
      <c r="F61" s="14"/>
      <c r="G61" s="18"/>
      <c r="H61" s="58" t="s">
        <v>195</v>
      </c>
      <c r="I61" s="15"/>
      <c r="J61" s="21"/>
      <c r="K61" s="21" t="s">
        <v>154</v>
      </c>
      <c r="L61" s="18"/>
      <c r="M61" s="27">
        <v>0</v>
      </c>
      <c r="N61" s="27">
        <v>0</v>
      </c>
      <c r="O61" s="27">
        <v>0</v>
      </c>
      <c r="P61" s="28">
        <f>L61+M61+N61+O61</f>
        <v>0</v>
      </c>
    </row>
    <row r="62" spans="1:16" ht="15">
      <c r="A62" s="17"/>
      <c r="B62" s="14"/>
      <c r="C62" s="14"/>
      <c r="D62" s="14"/>
      <c r="E62" s="14"/>
      <c r="F62" s="20"/>
      <c r="G62" s="29" t="s">
        <v>196</v>
      </c>
      <c r="H62" s="53" t="s">
        <v>198</v>
      </c>
      <c r="J62" s="20"/>
      <c r="K62" s="20"/>
      <c r="L62" s="17"/>
      <c r="M62" s="29"/>
      <c r="N62" s="29"/>
      <c r="O62" s="29"/>
      <c r="P62" s="23"/>
    </row>
    <row r="63" spans="1:16" ht="15">
      <c r="A63" s="17"/>
      <c r="B63" s="14"/>
      <c r="C63" s="14"/>
      <c r="D63" s="14"/>
      <c r="E63" s="14"/>
      <c r="F63" s="20"/>
      <c r="G63" s="29" t="s">
        <v>17</v>
      </c>
      <c r="H63" s="53" t="s">
        <v>199</v>
      </c>
      <c r="I63" s="14"/>
      <c r="J63" s="20"/>
      <c r="K63" s="20"/>
      <c r="L63" s="17"/>
      <c r="M63" s="29"/>
      <c r="N63" s="29"/>
      <c r="O63" s="29"/>
      <c r="P63" s="23"/>
    </row>
    <row r="64" spans="1:16" ht="15.75" thickBot="1">
      <c r="A64" s="93"/>
      <c r="B64" s="96"/>
      <c r="C64" s="96"/>
      <c r="D64" s="96"/>
      <c r="E64" s="96"/>
      <c r="F64" s="97"/>
      <c r="G64" s="106"/>
      <c r="H64" s="108" t="s">
        <v>200</v>
      </c>
      <c r="I64" s="96"/>
      <c r="J64" s="97"/>
      <c r="K64" s="97" t="s">
        <v>154</v>
      </c>
      <c r="L64" s="93"/>
      <c r="M64" s="106">
        <v>0</v>
      </c>
      <c r="N64" s="106">
        <v>0</v>
      </c>
      <c r="O64" s="106">
        <v>0</v>
      </c>
      <c r="P64" s="110">
        <f>L64+M64+N64+O64</f>
        <v>0</v>
      </c>
    </row>
    <row r="65" spans="1:16" ht="15">
      <c r="A65" s="17"/>
      <c r="B65" s="14"/>
      <c r="C65" s="14"/>
      <c r="D65" s="14"/>
      <c r="E65" s="14"/>
      <c r="F65" s="20"/>
      <c r="G65" s="29"/>
      <c r="H65" s="123" t="s">
        <v>178</v>
      </c>
      <c r="I65" s="14"/>
      <c r="J65" s="20"/>
      <c r="K65" s="20" t="s">
        <v>154</v>
      </c>
      <c r="L65" s="17"/>
      <c r="M65" s="29"/>
      <c r="N65" s="30">
        <f>N68</f>
        <v>650</v>
      </c>
      <c r="O65" s="30">
        <f>O68</f>
        <v>13</v>
      </c>
      <c r="P65" s="74">
        <f>N65+O65</f>
        <v>663</v>
      </c>
    </row>
    <row r="66" spans="1:16" ht="15">
      <c r="A66" s="29">
        <v>8</v>
      </c>
      <c r="B66" s="14" t="s">
        <v>239</v>
      </c>
      <c r="C66" s="14"/>
      <c r="D66" s="14"/>
      <c r="E66" s="14"/>
      <c r="F66" s="20"/>
      <c r="G66" s="29" t="s">
        <v>242</v>
      </c>
      <c r="H66" s="63" t="s">
        <v>243</v>
      </c>
      <c r="I66" s="14"/>
      <c r="J66" s="20"/>
      <c r="K66" s="20"/>
      <c r="L66" s="17"/>
      <c r="M66" s="29"/>
      <c r="N66" s="29"/>
      <c r="O66" s="29"/>
      <c r="P66" s="23"/>
    </row>
    <row r="67" spans="1:16" ht="15">
      <c r="A67" s="17"/>
      <c r="B67" s="14" t="s">
        <v>240</v>
      </c>
      <c r="C67" s="14"/>
      <c r="D67" s="14"/>
      <c r="E67" s="14"/>
      <c r="F67" s="20"/>
      <c r="G67" s="29" t="s">
        <v>17</v>
      </c>
      <c r="H67" s="63" t="s">
        <v>244</v>
      </c>
      <c r="I67" s="14"/>
      <c r="J67" s="20"/>
      <c r="K67" s="20"/>
      <c r="L67" s="17"/>
      <c r="M67" s="29"/>
      <c r="N67" s="29"/>
      <c r="O67" s="29"/>
      <c r="P67" s="23"/>
    </row>
    <row r="68" spans="1:16" ht="15.75" thickBot="1">
      <c r="A68" s="93"/>
      <c r="B68" s="96" t="s">
        <v>241</v>
      </c>
      <c r="C68" s="96"/>
      <c r="D68" s="96"/>
      <c r="E68" s="96"/>
      <c r="F68" s="97"/>
      <c r="G68" s="93"/>
      <c r="H68" s="108" t="s">
        <v>245</v>
      </c>
      <c r="I68" s="96"/>
      <c r="J68" s="97"/>
      <c r="K68" s="97" t="s">
        <v>154</v>
      </c>
      <c r="L68" s="93"/>
      <c r="M68" s="106"/>
      <c r="N68" s="99">
        <v>650</v>
      </c>
      <c r="O68" s="99">
        <v>13</v>
      </c>
      <c r="P68" s="138">
        <f>N68+O68</f>
        <v>663</v>
      </c>
    </row>
    <row r="69" spans="1:16" ht="15">
      <c r="A69" s="17"/>
      <c r="F69" s="20"/>
      <c r="G69" s="17"/>
      <c r="H69" s="123" t="s">
        <v>178</v>
      </c>
      <c r="J69" s="20"/>
      <c r="K69" s="20" t="s">
        <v>12</v>
      </c>
      <c r="L69" s="17">
        <f>L72</f>
        <v>2.268</v>
      </c>
      <c r="M69" s="17">
        <f>M72</f>
        <v>104.88</v>
      </c>
      <c r="N69" s="17">
        <f>N72</f>
        <v>15.616</v>
      </c>
      <c r="O69" s="17">
        <f>O72</f>
        <v>0</v>
      </c>
      <c r="P69" s="135">
        <f>L69+M69+N69+O69</f>
        <v>122.764</v>
      </c>
    </row>
    <row r="70" spans="1:16" ht="15">
      <c r="A70" s="29">
        <v>9</v>
      </c>
      <c r="B70" t="s">
        <v>201</v>
      </c>
      <c r="F70" s="20"/>
      <c r="G70" s="29" t="s">
        <v>207</v>
      </c>
      <c r="H70" s="63" t="s">
        <v>204</v>
      </c>
      <c r="J70" s="20"/>
      <c r="K70" s="17"/>
      <c r="L70" s="17"/>
      <c r="M70" s="17"/>
      <c r="N70" s="17"/>
      <c r="O70" s="17"/>
      <c r="P70" s="17"/>
    </row>
    <row r="71" spans="1:16" ht="15">
      <c r="A71" s="17"/>
      <c r="B71" s="59" t="s">
        <v>202</v>
      </c>
      <c r="C71" s="14"/>
      <c r="D71" s="14"/>
      <c r="E71" s="14"/>
      <c r="F71" s="20"/>
      <c r="G71" s="17" t="s">
        <v>88</v>
      </c>
      <c r="H71" s="63" t="s">
        <v>205</v>
      </c>
      <c r="I71" s="14"/>
      <c r="J71" s="20"/>
      <c r="K71" s="17"/>
      <c r="L71" s="17"/>
      <c r="M71" s="17"/>
      <c r="N71" s="17"/>
      <c r="O71" s="17"/>
      <c r="P71" s="17"/>
    </row>
    <row r="72" spans="1:16" ht="15.75" thickBot="1">
      <c r="A72" s="17"/>
      <c r="B72" s="100" t="s">
        <v>203</v>
      </c>
      <c r="C72" s="96"/>
      <c r="D72" s="96"/>
      <c r="E72" s="96"/>
      <c r="F72" s="97"/>
      <c r="G72" s="93"/>
      <c r="H72" s="108" t="s">
        <v>206</v>
      </c>
      <c r="I72" s="96"/>
      <c r="J72" s="97"/>
      <c r="K72" s="93" t="s">
        <v>12</v>
      </c>
      <c r="L72" s="93">
        <v>2.268</v>
      </c>
      <c r="M72" s="93">
        <v>104.88</v>
      </c>
      <c r="N72" s="93">
        <v>15.616</v>
      </c>
      <c r="O72" s="93">
        <v>0</v>
      </c>
      <c r="P72" s="93">
        <f>L72+M72+N72+O72</f>
        <v>122.764</v>
      </c>
    </row>
    <row r="73" spans="1:16" ht="15">
      <c r="A73" s="16"/>
      <c r="F73" s="20"/>
      <c r="G73" s="17"/>
      <c r="H73" s="123" t="s">
        <v>178</v>
      </c>
      <c r="J73" s="121"/>
      <c r="K73" s="122" t="s">
        <v>154</v>
      </c>
      <c r="L73" s="125">
        <f>L75+L77+L79</f>
        <v>180</v>
      </c>
      <c r="M73" s="125">
        <f>M75+M77+M79</f>
        <v>0</v>
      </c>
      <c r="N73" s="125">
        <f>N75+N77+N79</f>
        <v>909</v>
      </c>
      <c r="O73" s="125">
        <f>O75+O77+O79</f>
        <v>0</v>
      </c>
      <c r="P73" s="126">
        <f>L73+M73+N73+O73</f>
        <v>1089</v>
      </c>
    </row>
    <row r="74" spans="1:16" ht="15">
      <c r="A74" s="24">
        <v>10</v>
      </c>
      <c r="B74" s="59" t="s">
        <v>208</v>
      </c>
      <c r="F74" s="20"/>
      <c r="G74" s="29" t="s">
        <v>211</v>
      </c>
      <c r="H74" s="63" t="s">
        <v>213</v>
      </c>
      <c r="I74" s="14"/>
      <c r="J74" s="20"/>
      <c r="K74" s="17"/>
      <c r="L74" s="17"/>
      <c r="M74" s="20"/>
      <c r="N74" s="17"/>
      <c r="O74" s="17"/>
      <c r="P74" s="17"/>
    </row>
    <row r="75" spans="1:16" ht="15">
      <c r="A75" s="24"/>
      <c r="B75" s="59" t="s">
        <v>209</v>
      </c>
      <c r="F75" s="20"/>
      <c r="G75" s="27" t="s">
        <v>212</v>
      </c>
      <c r="H75" s="64" t="s">
        <v>214</v>
      </c>
      <c r="I75" s="15"/>
      <c r="J75" s="21"/>
      <c r="K75" s="18" t="s">
        <v>154</v>
      </c>
      <c r="L75" s="18"/>
      <c r="M75" s="21"/>
      <c r="N75" s="27">
        <v>0</v>
      </c>
      <c r="O75" s="27">
        <v>0</v>
      </c>
      <c r="P75" s="27">
        <f>L75+M75+N75+O75</f>
        <v>0</v>
      </c>
    </row>
    <row r="76" spans="1:16" ht="15">
      <c r="A76" s="24"/>
      <c r="B76" s="59"/>
      <c r="F76" s="20"/>
      <c r="G76" s="29" t="s">
        <v>215</v>
      </c>
      <c r="H76" s="63" t="s">
        <v>216</v>
      </c>
      <c r="J76" s="20"/>
      <c r="K76" s="17"/>
      <c r="L76" s="17"/>
      <c r="M76" s="20"/>
      <c r="N76" s="29"/>
      <c r="O76" s="29"/>
      <c r="P76" s="29"/>
    </row>
    <row r="77" spans="1:16" ht="15">
      <c r="A77" s="24"/>
      <c r="B77" s="59"/>
      <c r="F77" s="20"/>
      <c r="G77" s="27" t="s">
        <v>82</v>
      </c>
      <c r="H77" s="64" t="s">
        <v>217</v>
      </c>
      <c r="I77" s="15"/>
      <c r="J77" s="21"/>
      <c r="K77" s="18" t="s">
        <v>154</v>
      </c>
      <c r="L77" s="18"/>
      <c r="M77" s="21"/>
      <c r="N77" s="27">
        <v>0</v>
      </c>
      <c r="O77" s="27">
        <v>0</v>
      </c>
      <c r="P77" s="27">
        <f>L77+M77+N77+O77</f>
        <v>0</v>
      </c>
    </row>
    <row r="78" spans="1:16" ht="15">
      <c r="A78" s="24"/>
      <c r="B78" s="59"/>
      <c r="F78" s="20"/>
      <c r="G78" s="29" t="s">
        <v>121</v>
      </c>
      <c r="H78" s="63" t="s">
        <v>218</v>
      </c>
      <c r="J78" s="20"/>
      <c r="K78" s="17"/>
      <c r="L78" s="17"/>
      <c r="M78" s="20"/>
      <c r="N78" s="17"/>
      <c r="O78" s="17"/>
      <c r="P78" s="17"/>
    </row>
    <row r="79" spans="1:16" ht="15.75" thickBot="1">
      <c r="A79" s="136"/>
      <c r="B79" s="100"/>
      <c r="C79" s="96"/>
      <c r="D79" s="96"/>
      <c r="E79" s="96"/>
      <c r="F79" s="97"/>
      <c r="G79" s="106" t="s">
        <v>17</v>
      </c>
      <c r="H79" s="119" t="s">
        <v>219</v>
      </c>
      <c r="I79" s="96"/>
      <c r="J79" s="97"/>
      <c r="K79" s="93" t="s">
        <v>154</v>
      </c>
      <c r="L79" s="99">
        <v>180</v>
      </c>
      <c r="M79" s="110"/>
      <c r="N79" s="99">
        <v>909</v>
      </c>
      <c r="O79" s="106"/>
      <c r="P79" s="99">
        <f>L79+M79+N79+O79</f>
        <v>1089</v>
      </c>
    </row>
    <row r="80" spans="1:17" ht="15">
      <c r="A80" s="24"/>
      <c r="B80" s="59"/>
      <c r="F80" s="20"/>
      <c r="G80" s="29"/>
      <c r="H80" s="123" t="s">
        <v>178</v>
      </c>
      <c r="J80" s="121"/>
      <c r="K80" s="122" t="s">
        <v>154</v>
      </c>
      <c r="L80" s="130">
        <f>L84</f>
        <v>21010</v>
      </c>
      <c r="M80" s="130">
        <f>M84</f>
        <v>0</v>
      </c>
      <c r="N80" s="130">
        <f>N84</f>
        <v>1930.3</v>
      </c>
      <c r="O80" s="130">
        <f>O84</f>
        <v>0</v>
      </c>
      <c r="P80" s="132">
        <f>L80+M80+N80+O80</f>
        <v>22940.3</v>
      </c>
      <c r="Q80" s="137">
        <f>'свод-2013г.'!Q101</f>
        <v>22.9403</v>
      </c>
    </row>
    <row r="81" spans="1:16" ht="15">
      <c r="A81" s="24">
        <v>11</v>
      </c>
      <c r="B81" s="59" t="s">
        <v>220</v>
      </c>
      <c r="F81" s="20"/>
      <c r="G81" s="29" t="s">
        <v>134</v>
      </c>
      <c r="H81" s="53" t="s">
        <v>221</v>
      </c>
      <c r="J81" s="20"/>
      <c r="K81" s="17"/>
      <c r="L81" s="30"/>
      <c r="M81" s="30"/>
      <c r="N81" s="30"/>
      <c r="O81" s="30"/>
      <c r="P81" s="30"/>
    </row>
    <row r="82" spans="1:16" ht="15">
      <c r="A82" s="24"/>
      <c r="B82" s="59"/>
      <c r="F82" s="20"/>
      <c r="G82" s="29" t="s">
        <v>135</v>
      </c>
      <c r="H82" s="53" t="s">
        <v>222</v>
      </c>
      <c r="J82" s="20"/>
      <c r="K82" s="17"/>
      <c r="L82" s="30"/>
      <c r="M82" s="30"/>
      <c r="N82" s="30"/>
      <c r="O82" s="30"/>
      <c r="P82" s="30"/>
    </row>
    <row r="83" spans="1:16" ht="15">
      <c r="A83" s="59"/>
      <c r="B83" s="59"/>
      <c r="F83" s="20"/>
      <c r="G83" s="17"/>
      <c r="H83" s="53" t="s">
        <v>223</v>
      </c>
      <c r="J83" s="20"/>
      <c r="K83" s="17"/>
      <c r="L83" s="30"/>
      <c r="M83" s="30"/>
      <c r="N83" s="30"/>
      <c r="O83" s="30"/>
      <c r="P83" s="30"/>
    </row>
    <row r="84" spans="1:16" ht="15.75" thickBot="1">
      <c r="A84" s="100"/>
      <c r="B84" s="100"/>
      <c r="C84" s="96"/>
      <c r="D84" s="96"/>
      <c r="E84" s="96"/>
      <c r="F84" s="97"/>
      <c r="G84" s="93"/>
      <c r="H84" s="119" t="s">
        <v>224</v>
      </c>
      <c r="I84" s="96"/>
      <c r="J84" s="97"/>
      <c r="K84" s="93" t="s">
        <v>154</v>
      </c>
      <c r="L84" s="99">
        <v>21010</v>
      </c>
      <c r="M84" s="99"/>
      <c r="N84" s="99">
        <v>1930.3</v>
      </c>
      <c r="O84" s="99"/>
      <c r="P84" s="99">
        <f>L84+M84+N84+O84</f>
        <v>22940.3</v>
      </c>
    </row>
    <row r="85" spans="1:16" ht="15">
      <c r="A85" s="59"/>
      <c r="B85" s="59"/>
      <c r="F85" s="20"/>
      <c r="G85" s="122"/>
      <c r="H85" s="123" t="s">
        <v>178</v>
      </c>
      <c r="J85" s="121"/>
      <c r="K85" s="122" t="s">
        <v>154</v>
      </c>
      <c r="L85" s="122"/>
      <c r="M85" s="131">
        <f>M87</f>
        <v>0</v>
      </c>
      <c r="N85" s="131"/>
      <c r="O85" s="131"/>
      <c r="P85" s="131">
        <f>M85+N85+O85</f>
        <v>0</v>
      </c>
    </row>
    <row r="86" spans="1:16" ht="15">
      <c r="A86" s="24">
        <v>12</v>
      </c>
      <c r="B86" s="59" t="s">
        <v>225</v>
      </c>
      <c r="F86" s="14"/>
      <c r="G86" s="29" t="s">
        <v>227</v>
      </c>
      <c r="H86" s="53" t="s">
        <v>229</v>
      </c>
      <c r="J86" s="20"/>
      <c r="K86" s="17"/>
      <c r="L86" s="17"/>
      <c r="M86" s="29"/>
      <c r="N86" s="29"/>
      <c r="O86" s="29"/>
      <c r="P86" s="29"/>
    </row>
    <row r="87" spans="1:16" ht="15">
      <c r="A87" s="59"/>
      <c r="B87" s="59" t="s">
        <v>226</v>
      </c>
      <c r="C87" s="14"/>
      <c r="D87" s="14"/>
      <c r="E87" s="14"/>
      <c r="F87" s="14"/>
      <c r="G87" s="17" t="s">
        <v>228</v>
      </c>
      <c r="H87" s="53" t="s">
        <v>230</v>
      </c>
      <c r="J87" s="20"/>
      <c r="K87" s="17" t="s">
        <v>154</v>
      </c>
      <c r="L87" s="17"/>
      <c r="M87" s="29">
        <v>0</v>
      </c>
      <c r="N87" s="29"/>
      <c r="O87" s="29"/>
      <c r="P87" s="29">
        <f>M87+N87+O87</f>
        <v>0</v>
      </c>
    </row>
    <row r="88" spans="1:16" ht="15.75" thickBot="1">
      <c r="A88" s="100"/>
      <c r="B88" s="100" t="s">
        <v>210</v>
      </c>
      <c r="C88" s="96"/>
      <c r="D88" s="96"/>
      <c r="E88" s="96"/>
      <c r="F88" s="96"/>
      <c r="G88" s="93"/>
      <c r="H88" s="96"/>
      <c r="I88" s="96"/>
      <c r="J88" s="97"/>
      <c r="K88" s="93"/>
      <c r="L88" s="93"/>
      <c r="M88" s="106"/>
      <c r="N88" s="106"/>
      <c r="O88" s="106"/>
      <c r="P88" s="106"/>
    </row>
    <row r="89" spans="1:16" ht="15">
      <c r="A89" s="59"/>
      <c r="B89" s="59"/>
      <c r="G89" s="17"/>
      <c r="H89" s="123" t="s">
        <v>178</v>
      </c>
      <c r="J89" s="121"/>
      <c r="K89" s="122" t="s">
        <v>154</v>
      </c>
      <c r="L89" s="122"/>
      <c r="M89" s="122"/>
      <c r="N89" s="122">
        <f>N91</f>
        <v>0</v>
      </c>
      <c r="O89" s="122"/>
      <c r="P89" s="122">
        <f>M89+N89+O89</f>
        <v>0</v>
      </c>
    </row>
    <row r="90" spans="1:16" ht="15">
      <c r="A90" s="24">
        <v>13</v>
      </c>
      <c r="B90" s="59" t="s">
        <v>233</v>
      </c>
      <c r="G90" s="29" t="s">
        <v>231</v>
      </c>
      <c r="H90" s="53" t="s">
        <v>232</v>
      </c>
      <c r="J90" s="20"/>
      <c r="K90" s="17"/>
      <c r="L90" s="17"/>
      <c r="M90" s="17"/>
      <c r="N90" s="17"/>
      <c r="O90" s="17"/>
      <c r="P90" s="17"/>
    </row>
    <row r="91" spans="1:16" ht="15">
      <c r="A91" s="59"/>
      <c r="B91" s="59" t="s">
        <v>226</v>
      </c>
      <c r="G91" s="17" t="s">
        <v>82</v>
      </c>
      <c r="H91" s="53" t="s">
        <v>404</v>
      </c>
      <c r="J91" s="20"/>
      <c r="K91" s="17" t="s">
        <v>154</v>
      </c>
      <c r="L91" s="17"/>
      <c r="M91" s="17"/>
      <c r="N91" s="17">
        <v>0</v>
      </c>
      <c r="O91" s="17"/>
      <c r="P91" s="17">
        <f>M91+N91+O91</f>
        <v>0</v>
      </c>
    </row>
    <row r="92" spans="1:16" ht="15.75" thickBot="1">
      <c r="A92" s="100"/>
      <c r="B92" s="100" t="s">
        <v>210</v>
      </c>
      <c r="C92" s="96"/>
      <c r="D92" s="96"/>
      <c r="E92" s="96"/>
      <c r="F92" s="96"/>
      <c r="G92" s="93"/>
      <c r="H92" s="96"/>
      <c r="I92" s="96"/>
      <c r="J92" s="97"/>
      <c r="K92" s="93"/>
      <c r="L92" s="93"/>
      <c r="M92" s="93"/>
      <c r="N92" s="93"/>
      <c r="O92" s="93"/>
      <c r="P92" s="93"/>
    </row>
    <row r="93" spans="1:16" ht="15">
      <c r="A93" s="59"/>
      <c r="B93" s="59"/>
      <c r="G93" s="17"/>
      <c r="H93" s="123" t="s">
        <v>178</v>
      </c>
      <c r="J93" s="20"/>
      <c r="K93" s="17" t="s">
        <v>154</v>
      </c>
      <c r="L93" s="17"/>
      <c r="M93" s="17"/>
      <c r="N93" s="107">
        <f>N96</f>
        <v>500</v>
      </c>
      <c r="O93" s="17"/>
      <c r="P93" s="139">
        <f>M93+N93+O93</f>
        <v>500</v>
      </c>
    </row>
    <row r="94" spans="1:16" ht="15">
      <c r="A94" s="24">
        <v>14</v>
      </c>
      <c r="B94" s="59" t="s">
        <v>234</v>
      </c>
      <c r="G94" s="29" t="s">
        <v>81</v>
      </c>
      <c r="H94" s="53" t="s">
        <v>235</v>
      </c>
      <c r="J94" s="20"/>
      <c r="K94" s="17"/>
      <c r="L94" s="17"/>
      <c r="M94" s="17"/>
      <c r="N94" s="17"/>
      <c r="O94" s="17"/>
      <c r="P94" s="17"/>
    </row>
    <row r="95" spans="1:16" ht="15">
      <c r="A95" s="59"/>
      <c r="B95" s="59" t="s">
        <v>226</v>
      </c>
      <c r="G95" s="17" t="s">
        <v>82</v>
      </c>
      <c r="H95" s="53" t="s">
        <v>236</v>
      </c>
      <c r="J95" s="20"/>
      <c r="K95" s="17"/>
      <c r="L95" s="17"/>
      <c r="M95" s="17"/>
      <c r="N95" s="17"/>
      <c r="O95" s="17"/>
      <c r="P95" s="17"/>
    </row>
    <row r="96" spans="1:16" ht="15.75" thickBot="1">
      <c r="A96" s="100"/>
      <c r="B96" s="100" t="s">
        <v>210</v>
      </c>
      <c r="C96" s="96"/>
      <c r="D96" s="96"/>
      <c r="E96" s="96"/>
      <c r="F96" s="96"/>
      <c r="G96" s="93"/>
      <c r="H96" s="119" t="s">
        <v>237</v>
      </c>
      <c r="I96" s="96"/>
      <c r="J96" s="97"/>
      <c r="K96" s="93" t="s">
        <v>154</v>
      </c>
      <c r="L96" s="93"/>
      <c r="M96" s="93"/>
      <c r="N96" s="124">
        <v>500</v>
      </c>
      <c r="O96" s="93"/>
      <c r="P96" s="124">
        <f>M96+N96+O96</f>
        <v>500</v>
      </c>
    </row>
    <row r="97" spans="1:7" ht="15">
      <c r="A97" s="14"/>
      <c r="B97" s="14"/>
      <c r="C97" s="14"/>
      <c r="D97" s="14"/>
      <c r="E97" s="14"/>
      <c r="F97" s="14"/>
      <c r="G97" s="14"/>
    </row>
    <row r="98" spans="1:8" ht="15">
      <c r="A98" s="31"/>
      <c r="B98" s="14"/>
      <c r="C98" s="14"/>
      <c r="D98" s="14"/>
      <c r="E98" s="14"/>
      <c r="F98" s="14"/>
      <c r="G98" s="31"/>
      <c r="H98" s="14"/>
    </row>
    <row r="99" spans="1:8" ht="15">
      <c r="A99" s="14"/>
      <c r="B99" s="14"/>
      <c r="C99" s="14"/>
      <c r="D99" s="14"/>
      <c r="E99" s="14"/>
      <c r="F99" s="14"/>
      <c r="G99" s="14"/>
      <c r="H99" s="14"/>
    </row>
    <row r="100" spans="1:8" ht="15">
      <c r="A100" s="14"/>
      <c r="B100" s="14"/>
      <c r="C100" s="14"/>
      <c r="D100" s="14"/>
      <c r="E100" s="14"/>
      <c r="F100" s="14"/>
      <c r="G100" s="14"/>
      <c r="H100" s="14"/>
    </row>
    <row r="101" spans="1:8" ht="15">
      <c r="A101" s="14"/>
      <c r="B101" s="14"/>
      <c r="C101" s="14"/>
      <c r="D101" s="14"/>
      <c r="E101" s="14"/>
      <c r="F101" s="14"/>
      <c r="G101" s="14"/>
      <c r="H101" s="14"/>
    </row>
  </sheetData>
  <mergeCells count="5">
    <mergeCell ref="L4:P4"/>
    <mergeCell ref="B5:F5"/>
    <mergeCell ref="L5:O5"/>
    <mergeCell ref="B6:F6"/>
    <mergeCell ref="B17:D17"/>
  </mergeCells>
  <printOptions/>
  <pageMargins left="0.3937007874015748" right="0" top="0.3543307086614173" bottom="0.7480314960629921" header="0.31496062992125984" footer="0.1181102362204724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110"/>
  <sheetViews>
    <sheetView workbookViewId="0" topLeftCell="A1">
      <selection activeCell="G31" sqref="G31"/>
    </sheetView>
  </sheetViews>
  <sheetFormatPr defaultColWidth="9.140625" defaultRowHeight="15"/>
  <cols>
    <col min="2" max="2" width="4.28125" style="0" customWidth="1"/>
    <col min="3" max="6" width="8.7109375" style="0" customWidth="1"/>
    <col min="7" max="7" width="7.421875" style="0" customWidth="1"/>
    <col min="8" max="8" width="12.8515625" style="0" customWidth="1"/>
    <col min="10" max="10" width="9.140625" style="0" customWidth="1"/>
    <col min="11" max="11" width="9.8515625" style="0" customWidth="1"/>
    <col min="12" max="12" width="8.8515625" style="0" customWidth="1"/>
    <col min="14" max="15" width="10.7109375" style="0" customWidth="1"/>
    <col min="16" max="16" width="12.00390625" style="0" customWidth="1"/>
    <col min="17" max="17" width="10.7109375" style="0" customWidth="1"/>
    <col min="18" max="18" width="11.140625" style="0" customWidth="1"/>
    <col min="19" max="19" width="8.7109375" style="0" customWidth="1"/>
    <col min="20" max="20" width="10.7109375" style="0" customWidth="1"/>
  </cols>
  <sheetData>
    <row r="1" spans="2:17" ht="21">
      <c r="B1" s="328" t="s">
        <v>314</v>
      </c>
      <c r="C1" s="328"/>
      <c r="D1" s="328"/>
      <c r="E1" s="328"/>
      <c r="F1" s="328"/>
      <c r="G1" s="328"/>
      <c r="H1" s="328"/>
      <c r="I1" s="328"/>
      <c r="J1" s="169"/>
      <c r="K1" s="169"/>
      <c r="L1" s="169"/>
      <c r="M1" s="169"/>
      <c r="N1" s="169"/>
      <c r="O1" s="169"/>
      <c r="P1" s="169"/>
      <c r="Q1" s="169"/>
    </row>
    <row r="2" ht="32.25" customHeight="1" hidden="1"/>
    <row r="3" spans="2:13" ht="24.95" customHeight="1">
      <c r="B3" s="329" t="s">
        <v>313</v>
      </c>
      <c r="C3" s="329"/>
      <c r="D3" s="329"/>
      <c r="E3" s="329"/>
      <c r="F3" s="329"/>
      <c r="G3" s="329"/>
      <c r="H3" s="329"/>
      <c r="I3" s="329"/>
      <c r="J3" s="15"/>
      <c r="K3" s="15"/>
      <c r="L3" s="15"/>
      <c r="M3" s="15"/>
    </row>
    <row r="4" spans="2:20" ht="20.1" customHeight="1">
      <c r="B4" s="17"/>
      <c r="H4" s="29" t="s">
        <v>14</v>
      </c>
      <c r="I4" t="s">
        <v>2</v>
      </c>
      <c r="L4" s="29" t="s">
        <v>9</v>
      </c>
      <c r="M4" s="330" t="s">
        <v>11</v>
      </c>
      <c r="N4" s="316"/>
      <c r="O4" s="316"/>
      <c r="P4" s="316"/>
      <c r="Q4" s="317"/>
      <c r="R4" s="324"/>
      <c r="S4" s="324"/>
      <c r="T4" s="324"/>
    </row>
    <row r="5" spans="2:20" ht="15.75">
      <c r="B5" s="17" t="s">
        <v>1</v>
      </c>
      <c r="C5" s="318" t="s">
        <v>18</v>
      </c>
      <c r="D5" s="319"/>
      <c r="E5" s="319"/>
      <c r="F5" s="319"/>
      <c r="G5" s="320"/>
      <c r="H5" s="17" t="s">
        <v>15</v>
      </c>
      <c r="I5" t="s">
        <v>3</v>
      </c>
      <c r="L5" s="17" t="s">
        <v>10</v>
      </c>
      <c r="M5" s="315" t="s">
        <v>39</v>
      </c>
      <c r="N5" s="316"/>
      <c r="O5" s="316"/>
      <c r="P5" s="317"/>
      <c r="Q5" s="23" t="s">
        <v>8</v>
      </c>
      <c r="R5" s="324"/>
      <c r="S5" s="324"/>
      <c r="T5" s="31"/>
    </row>
    <row r="6" spans="2:20" ht="15">
      <c r="B6" s="17"/>
      <c r="C6" s="321" t="s">
        <v>19</v>
      </c>
      <c r="D6" s="322"/>
      <c r="E6" s="322"/>
      <c r="F6" s="322"/>
      <c r="G6" s="323"/>
      <c r="H6" s="17"/>
      <c r="L6" s="17"/>
      <c r="M6" s="29" t="s">
        <v>40</v>
      </c>
      <c r="N6" s="17" t="s">
        <v>6</v>
      </c>
      <c r="O6" s="20" t="s">
        <v>182</v>
      </c>
      <c r="P6" s="20" t="s">
        <v>62</v>
      </c>
      <c r="Q6" s="23"/>
      <c r="R6" s="85" t="s">
        <v>141</v>
      </c>
      <c r="S6" s="14"/>
      <c r="T6" s="31"/>
    </row>
    <row r="7" spans="2:20" ht="15">
      <c r="B7" s="18"/>
      <c r="C7" s="15"/>
      <c r="D7" s="15"/>
      <c r="E7" s="15"/>
      <c r="F7" s="15"/>
      <c r="G7" s="15"/>
      <c r="H7" s="18"/>
      <c r="I7" s="15"/>
      <c r="J7" s="15"/>
      <c r="K7" s="15"/>
      <c r="L7" s="18"/>
      <c r="M7" s="27" t="s">
        <v>7</v>
      </c>
      <c r="N7" s="27" t="s">
        <v>7</v>
      </c>
      <c r="O7" s="28" t="s">
        <v>7</v>
      </c>
      <c r="P7" s="28" t="s">
        <v>63</v>
      </c>
      <c r="Q7" s="27"/>
      <c r="R7" s="31" t="s">
        <v>140</v>
      </c>
      <c r="S7" s="31"/>
      <c r="T7" s="14"/>
    </row>
    <row r="8" spans="2:20" ht="15" customHeight="1" hidden="1">
      <c r="B8" s="17"/>
      <c r="H8" s="17"/>
      <c r="L8" s="17"/>
      <c r="M8" s="17"/>
      <c r="N8" s="17"/>
      <c r="O8" s="14"/>
      <c r="P8" s="14"/>
      <c r="Q8" s="20"/>
      <c r="R8" s="14"/>
      <c r="S8" s="14"/>
      <c r="T8" s="14"/>
    </row>
    <row r="9" spans="2:20" ht="15" customHeight="1">
      <c r="B9" s="17"/>
      <c r="C9" s="14"/>
      <c r="D9" s="14"/>
      <c r="E9" s="14"/>
      <c r="F9" s="14"/>
      <c r="G9" s="14"/>
      <c r="H9" s="17"/>
      <c r="I9" s="80" t="s">
        <v>138</v>
      </c>
      <c r="J9" s="81"/>
      <c r="K9" s="81"/>
      <c r="L9" s="82" t="s">
        <v>139</v>
      </c>
      <c r="M9" s="83">
        <f>M11+M22+M31+M36+M41+M45+M50+M54+M64+M68+M74+M80+M83+M88+M92+M101</f>
        <v>35.992</v>
      </c>
      <c r="N9" s="83">
        <f>N11+N22+N31+N36+N41+N45+N50+N54+N64+N68+N74+N80+N83+N88+N92+N101</f>
        <v>362.61</v>
      </c>
      <c r="O9" s="83">
        <f>O11+O22+O31+O36+O41+O45+O50+O54+O64+O68+O74+O80+O83+O88+O92+O101</f>
        <v>58.81530000000001</v>
      </c>
      <c r="P9" s="83">
        <f>P11+P22+P31+P36+P41+P45+P50+P54+P64+P68+P74+P80+P83+P88+P92+P101</f>
        <v>4.473</v>
      </c>
      <c r="Q9" s="84">
        <f>M9+N9+O9+P9</f>
        <v>461.8903000000001</v>
      </c>
      <c r="R9" s="86">
        <f>Q11+Q22+Q31+Q36+Q41+Q45+Q50+Q54+Q64+Q68+Q74+Q80+Q83+Q88+Q92+Q101</f>
        <v>462.3453</v>
      </c>
      <c r="S9" s="14"/>
      <c r="T9" s="14"/>
    </row>
    <row r="10" spans="2:20" ht="15" customHeight="1">
      <c r="B10" s="18"/>
      <c r="C10" s="15"/>
      <c r="D10" s="15"/>
      <c r="E10" s="15"/>
      <c r="F10" s="15"/>
      <c r="G10" s="15"/>
      <c r="H10" s="18"/>
      <c r="I10" s="15"/>
      <c r="J10" s="15"/>
      <c r="K10" s="15"/>
      <c r="L10" s="18"/>
      <c r="M10" s="18"/>
      <c r="N10" s="18"/>
      <c r="O10" s="18"/>
      <c r="P10" s="21"/>
      <c r="Q10" s="21"/>
      <c r="R10" s="14"/>
      <c r="S10" s="14"/>
      <c r="T10" s="14"/>
    </row>
    <row r="11" spans="2:20" ht="15">
      <c r="B11" s="17"/>
      <c r="H11" s="17"/>
      <c r="I11" s="42" t="s">
        <v>13</v>
      </c>
      <c r="J11" s="42"/>
      <c r="K11" s="42"/>
      <c r="L11" s="70" t="s">
        <v>12</v>
      </c>
      <c r="M11" s="35"/>
      <c r="N11" s="44">
        <v>138</v>
      </c>
      <c r="O11" s="44">
        <v>2.5</v>
      </c>
      <c r="P11" s="45"/>
      <c r="Q11" s="57">
        <f>M11+N11+O11+P11</f>
        <v>140.5</v>
      </c>
      <c r="R11" s="120">
        <f>Q13+Q16+Q17+Q18+Q20+Q21</f>
        <v>140.5</v>
      </c>
      <c r="S11" s="14"/>
      <c r="T11" s="14"/>
    </row>
    <row r="12" spans="2:20" ht="15">
      <c r="B12" s="29">
        <v>1</v>
      </c>
      <c r="C12" t="s">
        <v>4</v>
      </c>
      <c r="H12" s="29" t="s">
        <v>16</v>
      </c>
      <c r="I12" s="32" t="s">
        <v>53</v>
      </c>
      <c r="J12" s="33"/>
      <c r="K12" s="33"/>
      <c r="L12" s="35"/>
      <c r="M12" s="35"/>
      <c r="N12" s="30"/>
      <c r="O12" s="30"/>
      <c r="P12" s="30"/>
      <c r="Q12" s="41"/>
      <c r="R12" s="43"/>
      <c r="S12" s="31"/>
      <c r="T12" s="43"/>
    </row>
    <row r="13" spans="2:20" ht="15">
      <c r="B13" s="17"/>
      <c r="C13" t="s">
        <v>5</v>
      </c>
      <c r="H13" s="17" t="s">
        <v>17</v>
      </c>
      <c r="I13" s="25" t="s">
        <v>28</v>
      </c>
      <c r="J13" s="26"/>
      <c r="K13" s="26"/>
      <c r="L13" s="35"/>
      <c r="M13" s="35"/>
      <c r="N13" s="17"/>
      <c r="O13" s="17"/>
      <c r="P13" s="17"/>
      <c r="Q13" s="30">
        <v>27</v>
      </c>
      <c r="R13" s="14"/>
      <c r="S13" s="14"/>
      <c r="T13" s="14"/>
    </row>
    <row r="14" spans="2:20" ht="15" customHeight="1" hidden="1">
      <c r="B14" s="17"/>
      <c r="H14" s="17"/>
      <c r="L14" s="17"/>
      <c r="M14" s="17"/>
      <c r="N14" s="17"/>
      <c r="O14" s="17"/>
      <c r="P14" s="17"/>
      <c r="Q14" s="36"/>
      <c r="R14" s="14"/>
      <c r="S14" s="14"/>
      <c r="T14" s="14"/>
    </row>
    <row r="15" spans="2:20" ht="15" customHeight="1" hidden="1">
      <c r="B15" s="17"/>
      <c r="H15" s="17"/>
      <c r="L15" s="17"/>
      <c r="M15" s="17"/>
      <c r="N15" s="17"/>
      <c r="O15" s="17"/>
      <c r="P15" s="17"/>
      <c r="Q15" s="36"/>
      <c r="R15" s="14"/>
      <c r="S15" s="14"/>
      <c r="T15" s="14"/>
    </row>
    <row r="16" spans="2:20" ht="15">
      <c r="B16" s="17"/>
      <c r="H16" s="17"/>
      <c r="I16" s="25" t="s">
        <v>29</v>
      </c>
      <c r="J16" s="26"/>
      <c r="K16" s="26"/>
      <c r="L16" s="35"/>
      <c r="M16" s="35"/>
      <c r="N16" s="17"/>
      <c r="O16" s="17"/>
      <c r="P16" s="17"/>
      <c r="Q16" s="30">
        <v>74.5</v>
      </c>
      <c r="R16" s="14"/>
      <c r="S16" s="14"/>
      <c r="T16" s="14"/>
    </row>
    <row r="17" spans="2:20" ht="15">
      <c r="B17" s="17"/>
      <c r="H17" s="17"/>
      <c r="I17" s="25" t="s">
        <v>30</v>
      </c>
      <c r="J17" s="26"/>
      <c r="K17" s="26"/>
      <c r="L17" s="35"/>
      <c r="M17" s="35"/>
      <c r="N17" s="17"/>
      <c r="O17" s="17"/>
      <c r="P17" s="17"/>
      <c r="Q17" s="30">
        <v>2</v>
      </c>
      <c r="R17" s="14"/>
      <c r="S17" s="14"/>
      <c r="T17" s="14"/>
    </row>
    <row r="18" spans="2:20" ht="15">
      <c r="B18" s="17"/>
      <c r="H18" s="17"/>
      <c r="I18" s="25" t="s">
        <v>31</v>
      </c>
      <c r="J18" s="26"/>
      <c r="K18" s="26"/>
      <c r="L18" s="35"/>
      <c r="M18" s="35"/>
      <c r="N18" s="17"/>
      <c r="O18" s="17"/>
      <c r="P18" s="17"/>
      <c r="Q18" s="30">
        <v>4</v>
      </c>
      <c r="R18" s="14"/>
      <c r="S18" s="14"/>
      <c r="T18" s="14"/>
    </row>
    <row r="19" spans="2:20" ht="15" customHeight="1" hidden="1">
      <c r="B19" s="17"/>
      <c r="H19" s="17"/>
      <c r="L19" s="17"/>
      <c r="M19" s="17"/>
      <c r="N19" s="17"/>
      <c r="O19" s="17"/>
      <c r="P19" s="17"/>
      <c r="Q19" s="36"/>
      <c r="R19" s="14"/>
      <c r="S19" s="14"/>
      <c r="T19" s="14"/>
    </row>
    <row r="20" spans="2:20" ht="15">
      <c r="B20" s="17"/>
      <c r="H20" s="17"/>
      <c r="I20" s="25" t="s">
        <v>32</v>
      </c>
      <c r="J20" s="26"/>
      <c r="K20" s="26"/>
      <c r="L20" s="35"/>
      <c r="M20" s="35"/>
      <c r="N20" s="17"/>
      <c r="O20" s="17"/>
      <c r="P20" s="17"/>
      <c r="Q20" s="30">
        <v>22</v>
      </c>
      <c r="R20" s="14"/>
      <c r="S20" s="14"/>
      <c r="T20" s="14"/>
    </row>
    <row r="21" spans="2:20" ht="15">
      <c r="B21" s="18"/>
      <c r="C21" s="15"/>
      <c r="D21" s="15"/>
      <c r="E21" s="15"/>
      <c r="F21" s="15"/>
      <c r="G21" s="15"/>
      <c r="H21" s="18"/>
      <c r="I21" s="37" t="s">
        <v>33</v>
      </c>
      <c r="J21" s="38"/>
      <c r="K21" s="38"/>
      <c r="L21" s="39"/>
      <c r="M21" s="39"/>
      <c r="N21" s="18"/>
      <c r="O21" s="18"/>
      <c r="P21" s="18"/>
      <c r="Q21" s="40">
        <v>11</v>
      </c>
      <c r="R21" s="14"/>
      <c r="S21" s="14"/>
      <c r="T21" s="14"/>
    </row>
    <row r="22" spans="2:20" ht="15">
      <c r="B22" s="17"/>
      <c r="H22" s="17"/>
      <c r="I22" s="78" t="s">
        <v>13</v>
      </c>
      <c r="J22" s="26"/>
      <c r="K22" s="26"/>
      <c r="L22" s="70" t="s">
        <v>12</v>
      </c>
      <c r="M22" s="35"/>
      <c r="N22" s="51"/>
      <c r="O22" s="51">
        <f>O24+O27+O29+O30</f>
        <v>3.3930000000000002</v>
      </c>
      <c r="P22" s="51"/>
      <c r="Q22" s="57">
        <f>M22+N22+O22+P22</f>
        <v>3.3930000000000002</v>
      </c>
      <c r="R22" s="86">
        <f>Q24+Q27+Q29+Q30</f>
        <v>3.3930000000000002</v>
      </c>
      <c r="S22" s="14"/>
      <c r="T22" s="14"/>
    </row>
    <row r="23" spans="2:20" ht="15">
      <c r="B23" s="29">
        <v>2</v>
      </c>
      <c r="C23" t="s">
        <v>20</v>
      </c>
      <c r="H23" s="29" t="s">
        <v>22</v>
      </c>
      <c r="I23" s="321" t="s">
        <v>54</v>
      </c>
      <c r="J23" s="324"/>
      <c r="K23" s="323"/>
      <c r="L23" s="35"/>
      <c r="M23" s="35"/>
      <c r="N23" s="47"/>
      <c r="O23" s="47"/>
      <c r="P23" s="47"/>
      <c r="Q23" s="49"/>
      <c r="R23" s="14"/>
      <c r="S23" s="14"/>
      <c r="T23" s="14"/>
    </row>
    <row r="24" spans="2:20" ht="15">
      <c r="B24" s="17"/>
      <c r="C24" t="s">
        <v>21</v>
      </c>
      <c r="H24" s="17" t="s">
        <v>23</v>
      </c>
      <c r="I24" s="25" t="s">
        <v>37</v>
      </c>
      <c r="J24" s="26"/>
      <c r="K24" s="26"/>
      <c r="L24" s="35"/>
      <c r="M24" s="35"/>
      <c r="N24" s="47"/>
      <c r="O24" s="47">
        <v>1.493</v>
      </c>
      <c r="P24" s="47"/>
      <c r="Q24" s="57">
        <f>M24+N24+O24+P24</f>
        <v>1.493</v>
      </c>
      <c r="R24" s="14"/>
      <c r="S24" s="14"/>
      <c r="T24" s="14"/>
    </row>
    <row r="25" spans="2:20" ht="15" customHeight="1" hidden="1">
      <c r="B25" s="17"/>
      <c r="H25" s="17"/>
      <c r="L25" s="17"/>
      <c r="M25" s="17"/>
      <c r="N25" s="47"/>
      <c r="O25" s="47"/>
      <c r="P25" s="47"/>
      <c r="Q25" s="72"/>
      <c r="R25" s="14"/>
      <c r="S25" s="14"/>
      <c r="T25" s="14"/>
    </row>
    <row r="26" spans="2:20" ht="15">
      <c r="B26" s="17"/>
      <c r="H26" s="17"/>
      <c r="I26" s="25" t="s">
        <v>38</v>
      </c>
      <c r="J26" s="26"/>
      <c r="K26" s="26"/>
      <c r="L26" s="35"/>
      <c r="M26" s="35"/>
      <c r="N26" s="47"/>
      <c r="O26" s="47"/>
      <c r="P26" s="47"/>
      <c r="Q26" s="72"/>
      <c r="R26" s="14"/>
      <c r="S26" s="14"/>
      <c r="T26" s="14"/>
    </row>
    <row r="27" spans="2:20" ht="15">
      <c r="B27" s="17"/>
      <c r="H27" s="17"/>
      <c r="I27" t="s">
        <v>24</v>
      </c>
      <c r="L27" s="35"/>
      <c r="M27" s="35"/>
      <c r="N27" s="47"/>
      <c r="O27" s="47">
        <v>0.04</v>
      </c>
      <c r="P27" s="47"/>
      <c r="Q27" s="57">
        <f>M27+N27+O27+P27</f>
        <v>0.04</v>
      </c>
      <c r="R27" s="14"/>
      <c r="S27" s="14"/>
      <c r="T27" s="14"/>
    </row>
    <row r="28" spans="2:20" ht="15">
      <c r="B28" s="17"/>
      <c r="H28" s="17"/>
      <c r="I28" t="s">
        <v>25</v>
      </c>
      <c r="K28" s="20"/>
      <c r="L28" s="35"/>
      <c r="M28" s="35"/>
      <c r="N28" s="47"/>
      <c r="O28" s="47"/>
      <c r="P28" s="47"/>
      <c r="Q28" s="72"/>
      <c r="R28" s="14"/>
      <c r="S28" s="14"/>
      <c r="T28" s="14"/>
    </row>
    <row r="29" spans="2:20" ht="15">
      <c r="B29" s="17"/>
      <c r="G29" s="20"/>
      <c r="H29" s="17"/>
      <c r="I29" t="s">
        <v>26</v>
      </c>
      <c r="K29" s="20"/>
      <c r="L29" s="35"/>
      <c r="M29" s="22"/>
      <c r="N29" s="50"/>
      <c r="O29" s="47">
        <v>1.76</v>
      </c>
      <c r="P29" s="47"/>
      <c r="Q29" s="57">
        <f>M29+N29+O29+P29</f>
        <v>1.76</v>
      </c>
      <c r="R29" s="14"/>
      <c r="S29" s="14"/>
      <c r="T29" s="14"/>
    </row>
    <row r="30" spans="2:17" ht="15" customHeight="1">
      <c r="B30" s="18"/>
      <c r="C30" s="15"/>
      <c r="D30" s="15"/>
      <c r="E30" s="15"/>
      <c r="F30" s="15"/>
      <c r="G30" s="21"/>
      <c r="H30" s="18"/>
      <c r="I30" s="15" t="s">
        <v>27</v>
      </c>
      <c r="J30" s="15"/>
      <c r="K30" s="21"/>
      <c r="L30" s="39"/>
      <c r="M30" s="39"/>
      <c r="N30" s="48"/>
      <c r="O30" s="48">
        <v>0.1</v>
      </c>
      <c r="P30" s="48"/>
      <c r="Q30" s="75">
        <f>M30+N30+O30+P30</f>
        <v>0.1</v>
      </c>
    </row>
    <row r="31" spans="2:18" ht="15">
      <c r="B31" s="16"/>
      <c r="C31" s="46"/>
      <c r="F31" s="46"/>
      <c r="G31" s="19"/>
      <c r="H31" s="20"/>
      <c r="I31" s="78" t="s">
        <v>13</v>
      </c>
      <c r="K31" s="20"/>
      <c r="L31" s="70" t="s">
        <v>12</v>
      </c>
      <c r="M31" s="45">
        <f>M34</f>
        <v>10.236</v>
      </c>
      <c r="N31" s="54">
        <f>N34</f>
        <v>5.05</v>
      </c>
      <c r="O31" s="55">
        <f>O34</f>
        <v>0.769</v>
      </c>
      <c r="P31" s="55">
        <v>0.845</v>
      </c>
      <c r="Q31" s="57">
        <f>M31+N31+O31+P31</f>
        <v>16.9</v>
      </c>
      <c r="R31" s="112">
        <f>Q34</f>
        <v>16.9</v>
      </c>
    </row>
    <row r="32" spans="2:17" ht="15">
      <c r="B32" s="29">
        <v>3</v>
      </c>
      <c r="C32" s="14" t="s">
        <v>34</v>
      </c>
      <c r="F32" s="14"/>
      <c r="G32" s="20"/>
      <c r="H32" s="29" t="s">
        <v>36</v>
      </c>
      <c r="I32" s="321" t="s">
        <v>42</v>
      </c>
      <c r="J32" s="322"/>
      <c r="K32" s="323"/>
      <c r="L32" s="17"/>
      <c r="M32" s="17"/>
      <c r="N32" s="47"/>
      <c r="O32" s="47"/>
      <c r="P32" s="47"/>
      <c r="Q32" s="47"/>
    </row>
    <row r="33" spans="2:17" ht="15" customHeight="1" hidden="1">
      <c r="B33" s="17"/>
      <c r="C33" s="14"/>
      <c r="F33" s="14"/>
      <c r="G33" s="20"/>
      <c r="H33" s="17"/>
      <c r="K33" s="20"/>
      <c r="L33" s="17"/>
      <c r="M33" s="17"/>
      <c r="N33" s="47"/>
      <c r="O33" s="47"/>
      <c r="P33" s="47"/>
      <c r="Q33" s="47"/>
    </row>
    <row r="34" spans="2:17" ht="15" customHeight="1">
      <c r="B34" s="17"/>
      <c r="C34" s="14" t="s">
        <v>35</v>
      </c>
      <c r="D34" s="14"/>
      <c r="E34" s="14"/>
      <c r="F34" s="14"/>
      <c r="G34" s="20"/>
      <c r="H34" s="17" t="s">
        <v>17</v>
      </c>
      <c r="I34" s="14" t="s">
        <v>45</v>
      </c>
      <c r="J34" s="14"/>
      <c r="K34" s="20"/>
      <c r="L34" s="35" t="s">
        <v>12</v>
      </c>
      <c r="M34" s="17">
        <v>10.236</v>
      </c>
      <c r="N34" s="47">
        <v>5.05</v>
      </c>
      <c r="O34" s="47">
        <v>0.769</v>
      </c>
      <c r="P34" s="47">
        <v>0.845</v>
      </c>
      <c r="Q34" s="72">
        <f>M34+N34+O34+P34</f>
        <v>16.9</v>
      </c>
    </row>
    <row r="35" spans="2:17" ht="15">
      <c r="B35" s="18"/>
      <c r="C35" s="15"/>
      <c r="D35" s="15"/>
      <c r="E35" s="15"/>
      <c r="F35" s="15"/>
      <c r="G35" s="21"/>
      <c r="H35" s="18"/>
      <c r="I35" s="15"/>
      <c r="J35" s="15"/>
      <c r="K35" s="21"/>
      <c r="L35" s="18"/>
      <c r="M35" s="18"/>
      <c r="N35" s="48"/>
      <c r="O35" s="48"/>
      <c r="P35" s="48"/>
      <c r="Q35" s="48"/>
    </row>
    <row r="36" spans="2:17" ht="15">
      <c r="B36" s="17"/>
      <c r="C36" s="14"/>
      <c r="F36" s="14"/>
      <c r="G36" s="20"/>
      <c r="H36" s="17"/>
      <c r="I36" s="78" t="s">
        <v>13</v>
      </c>
      <c r="K36" s="20"/>
      <c r="L36" s="35" t="s">
        <v>12</v>
      </c>
      <c r="M36" s="17"/>
      <c r="N36" s="47"/>
      <c r="O36" s="47"/>
      <c r="P36" s="47"/>
      <c r="Q36" s="57">
        <f>M36+N36+O36+P36</f>
        <v>0</v>
      </c>
    </row>
    <row r="37" spans="2:17" ht="15" customHeight="1" hidden="1">
      <c r="B37" s="17"/>
      <c r="C37" s="14"/>
      <c r="F37" s="14"/>
      <c r="G37" s="20"/>
      <c r="H37" s="17"/>
      <c r="K37" s="20"/>
      <c r="L37" s="17"/>
      <c r="M37" s="17"/>
      <c r="N37" s="47"/>
      <c r="O37" s="47"/>
      <c r="P37" s="47"/>
      <c r="Q37" s="47"/>
    </row>
    <row r="38" spans="2:17" ht="15">
      <c r="B38" s="29">
        <v>4</v>
      </c>
      <c r="C38" s="14" t="s">
        <v>46</v>
      </c>
      <c r="F38" s="14"/>
      <c r="G38" s="20"/>
      <c r="H38" s="29" t="s">
        <v>44</v>
      </c>
      <c r="I38" s="325" t="s">
        <v>41</v>
      </c>
      <c r="J38" s="326"/>
      <c r="K38" s="327"/>
      <c r="L38" s="35"/>
      <c r="M38" s="17"/>
      <c r="N38" s="47"/>
      <c r="O38" s="47"/>
      <c r="P38" s="47"/>
      <c r="Q38" s="47"/>
    </row>
    <row r="39" spans="2:17" ht="15">
      <c r="B39" s="17"/>
      <c r="C39" s="14" t="s">
        <v>43</v>
      </c>
      <c r="D39" s="14"/>
      <c r="E39" s="14"/>
      <c r="F39" s="14"/>
      <c r="G39" s="20"/>
      <c r="H39" s="52">
        <v>40282</v>
      </c>
      <c r="I39" s="14" t="s">
        <v>45</v>
      </c>
      <c r="J39" s="14"/>
      <c r="K39" s="20"/>
      <c r="L39" s="35"/>
      <c r="M39" s="17"/>
      <c r="N39" s="47"/>
      <c r="O39" s="47"/>
      <c r="P39" s="47"/>
      <c r="Q39" s="47"/>
    </row>
    <row r="40" spans="2:17" ht="15">
      <c r="B40" s="18"/>
      <c r="C40" s="15"/>
      <c r="D40" s="15"/>
      <c r="E40" s="15"/>
      <c r="F40" s="15"/>
      <c r="G40" s="21"/>
      <c r="H40" s="18"/>
      <c r="I40" s="15"/>
      <c r="J40" s="15"/>
      <c r="K40" s="21"/>
      <c r="L40" s="18"/>
      <c r="M40" s="18"/>
      <c r="N40" s="48"/>
      <c r="O40" s="48"/>
      <c r="P40" s="48"/>
      <c r="Q40" s="48"/>
    </row>
    <row r="41" spans="2:18" ht="15">
      <c r="B41" s="16"/>
      <c r="C41" s="14"/>
      <c r="F41" s="14"/>
      <c r="G41" s="20"/>
      <c r="H41" s="17"/>
      <c r="I41" s="78" t="s">
        <v>13</v>
      </c>
      <c r="K41" s="20"/>
      <c r="L41" s="70" t="s">
        <v>12</v>
      </c>
      <c r="M41" s="56"/>
      <c r="N41" s="51"/>
      <c r="O41" s="51">
        <f>O43</f>
        <v>3.154</v>
      </c>
      <c r="P41" s="51"/>
      <c r="Q41" s="57">
        <f>M41+N41+O41+P41</f>
        <v>3.154</v>
      </c>
      <c r="R41" s="112">
        <f>Q43</f>
        <v>3.154</v>
      </c>
    </row>
    <row r="42" spans="2:17" ht="15">
      <c r="B42" s="29">
        <v>5</v>
      </c>
      <c r="C42" s="14" t="s">
        <v>47</v>
      </c>
      <c r="F42" s="14"/>
      <c r="G42" s="20"/>
      <c r="H42" s="29" t="s">
        <v>49</v>
      </c>
      <c r="I42" t="s">
        <v>51</v>
      </c>
      <c r="K42" s="20"/>
      <c r="L42" s="56"/>
      <c r="M42" s="17"/>
      <c r="N42" s="47"/>
      <c r="O42" s="47"/>
      <c r="P42" s="47"/>
      <c r="Q42" s="47"/>
    </row>
    <row r="43" spans="2:17" ht="15">
      <c r="B43" s="17"/>
      <c r="C43" s="53" t="s">
        <v>48</v>
      </c>
      <c r="D43" s="14"/>
      <c r="E43" s="14"/>
      <c r="F43" s="14"/>
      <c r="G43" s="20"/>
      <c r="H43" s="17" t="s">
        <v>50</v>
      </c>
      <c r="I43" s="14" t="s">
        <v>52</v>
      </c>
      <c r="J43" s="14"/>
      <c r="K43" s="20"/>
      <c r="L43" s="70"/>
      <c r="M43" s="17"/>
      <c r="N43" s="47"/>
      <c r="O43" s="47">
        <v>3.154</v>
      </c>
      <c r="P43" s="47"/>
      <c r="Q43" s="57">
        <f>M43+N43+O43+P43</f>
        <v>3.154</v>
      </c>
    </row>
    <row r="44" spans="2:17" ht="15">
      <c r="B44" s="18"/>
      <c r="C44" s="15"/>
      <c r="D44" s="15"/>
      <c r="E44" s="15"/>
      <c r="F44" s="15"/>
      <c r="G44" s="21"/>
      <c r="H44" s="18"/>
      <c r="I44" s="15"/>
      <c r="J44" s="15"/>
      <c r="K44" s="21"/>
      <c r="L44" s="71"/>
      <c r="M44" s="18"/>
      <c r="N44" s="48"/>
      <c r="O44" s="48"/>
      <c r="P44" s="48"/>
      <c r="Q44" s="48"/>
    </row>
    <row r="45" spans="2:17" ht="15">
      <c r="B45" s="17"/>
      <c r="F45" s="14"/>
      <c r="G45" s="20"/>
      <c r="H45" s="17"/>
      <c r="I45" s="78" t="s">
        <v>13</v>
      </c>
      <c r="K45" s="20"/>
      <c r="L45" s="70" t="s">
        <v>12</v>
      </c>
      <c r="M45" s="56"/>
      <c r="N45" s="51"/>
      <c r="O45" s="51">
        <v>0.736</v>
      </c>
      <c r="P45" s="51">
        <v>0.1</v>
      </c>
      <c r="Q45" s="57">
        <f>M45+N45+O45+P45</f>
        <v>0.836</v>
      </c>
    </row>
    <row r="46" spans="2:17" ht="15">
      <c r="B46" s="29">
        <v>6</v>
      </c>
      <c r="C46" t="s">
        <v>55</v>
      </c>
      <c r="F46" s="14"/>
      <c r="G46" s="20"/>
      <c r="H46" s="29" t="s">
        <v>59</v>
      </c>
      <c r="I46" s="325" t="s">
        <v>41</v>
      </c>
      <c r="J46" s="326"/>
      <c r="K46" s="327"/>
      <c r="L46" s="17"/>
      <c r="M46" s="17"/>
      <c r="N46" s="47"/>
      <c r="O46" s="47"/>
      <c r="P46" s="47"/>
      <c r="Q46" s="47"/>
    </row>
    <row r="47" spans="2:17" ht="15">
      <c r="B47" s="17"/>
      <c r="C47" t="s">
        <v>56</v>
      </c>
      <c r="F47" s="14"/>
      <c r="G47" s="20"/>
      <c r="H47" s="29" t="s">
        <v>60</v>
      </c>
      <c r="I47" s="14" t="s">
        <v>45</v>
      </c>
      <c r="J47" s="14"/>
      <c r="K47" s="20"/>
      <c r="L47" s="35"/>
      <c r="M47" s="17"/>
      <c r="N47" s="17"/>
      <c r="O47" s="17"/>
      <c r="P47" s="17"/>
      <c r="Q47" s="17"/>
    </row>
    <row r="48" spans="2:17" ht="15">
      <c r="B48" s="17"/>
      <c r="C48" t="s">
        <v>57</v>
      </c>
      <c r="F48" s="14"/>
      <c r="G48" s="20"/>
      <c r="H48" s="29"/>
      <c r="I48" s="14" t="s">
        <v>27</v>
      </c>
      <c r="K48" s="20"/>
      <c r="L48" s="35"/>
      <c r="M48" s="17"/>
      <c r="N48" s="17"/>
      <c r="O48" s="17"/>
      <c r="P48" s="17"/>
      <c r="Q48" s="17"/>
    </row>
    <row r="49" spans="2:17" ht="15">
      <c r="B49" s="18"/>
      <c r="C49" s="15" t="s">
        <v>58</v>
      </c>
      <c r="D49" s="15"/>
      <c r="E49" s="15"/>
      <c r="F49" s="15"/>
      <c r="G49" s="21"/>
      <c r="H49" s="27"/>
      <c r="I49" s="58" t="s">
        <v>61</v>
      </c>
      <c r="J49" s="15"/>
      <c r="K49" s="21"/>
      <c r="L49" s="39"/>
      <c r="M49" s="18"/>
      <c r="N49" s="18"/>
      <c r="O49" s="18"/>
      <c r="P49" s="18"/>
      <c r="Q49" s="18"/>
    </row>
    <row r="50" spans="2:18" ht="15">
      <c r="B50" s="16"/>
      <c r="F50" s="14"/>
      <c r="G50" s="20"/>
      <c r="H50" s="34"/>
      <c r="I50" s="78" t="s">
        <v>13</v>
      </c>
      <c r="K50" s="20"/>
      <c r="L50" s="70" t="s">
        <v>12</v>
      </c>
      <c r="M50" s="17"/>
      <c r="N50" s="17"/>
      <c r="O50" s="59">
        <v>8.139</v>
      </c>
      <c r="P50" s="16"/>
      <c r="Q50" s="61">
        <v>8.139</v>
      </c>
      <c r="R50" t="s">
        <v>142</v>
      </c>
    </row>
    <row r="51" spans="2:17" ht="15">
      <c r="B51" s="24">
        <v>7</v>
      </c>
      <c r="C51" s="59" t="s">
        <v>64</v>
      </c>
      <c r="D51" s="14"/>
      <c r="E51" s="14"/>
      <c r="F51" s="14"/>
      <c r="G51" s="14"/>
      <c r="H51" s="29" t="s">
        <v>66</v>
      </c>
      <c r="I51" t="s">
        <v>51</v>
      </c>
      <c r="J51" s="14"/>
      <c r="K51" s="14"/>
      <c r="L51" s="59"/>
      <c r="M51" s="59"/>
      <c r="N51" s="59"/>
      <c r="O51" s="59"/>
      <c r="P51" s="17"/>
      <c r="Q51" s="17"/>
    </row>
    <row r="52" spans="2:17" ht="15">
      <c r="B52" s="59"/>
      <c r="C52" s="59" t="s">
        <v>65</v>
      </c>
      <c r="D52" s="14"/>
      <c r="E52" s="14"/>
      <c r="F52" s="14"/>
      <c r="G52" s="14"/>
      <c r="H52" s="17" t="s">
        <v>67</v>
      </c>
      <c r="I52" s="14" t="s">
        <v>52</v>
      </c>
      <c r="J52" s="14"/>
      <c r="K52" s="14"/>
      <c r="L52" s="35"/>
      <c r="M52" s="59"/>
      <c r="N52" s="59"/>
      <c r="O52" s="59"/>
      <c r="P52" s="17"/>
      <c r="Q52" s="17"/>
    </row>
    <row r="53" spans="2:18" ht="15">
      <c r="B53" s="62"/>
      <c r="C53" s="62"/>
      <c r="D53" s="15"/>
      <c r="E53" s="15"/>
      <c r="F53" s="15"/>
      <c r="G53" s="15"/>
      <c r="H53" s="18"/>
      <c r="I53" s="15"/>
      <c r="J53" s="15"/>
      <c r="K53" s="15"/>
      <c r="L53" s="62"/>
      <c r="M53" s="62"/>
      <c r="N53" s="62"/>
      <c r="O53" s="62"/>
      <c r="P53" s="18"/>
      <c r="Q53" s="18"/>
      <c r="R53" s="57"/>
    </row>
    <row r="54" spans="2:18" ht="15">
      <c r="B54" s="59"/>
      <c r="C54" s="59"/>
      <c r="D54" s="14"/>
      <c r="E54" s="14"/>
      <c r="F54" s="14"/>
      <c r="G54" s="14"/>
      <c r="H54" s="16"/>
      <c r="I54" s="42" t="s">
        <v>13</v>
      </c>
      <c r="J54" s="14"/>
      <c r="K54" s="14"/>
      <c r="L54" s="69" t="s">
        <v>12</v>
      </c>
      <c r="M54" s="59"/>
      <c r="N54" s="59"/>
      <c r="O54" s="59"/>
      <c r="P54" s="17"/>
      <c r="Q54" s="76">
        <v>0.455</v>
      </c>
      <c r="R54" t="s">
        <v>142</v>
      </c>
    </row>
    <row r="55" spans="2:17" ht="15">
      <c r="B55" s="24">
        <v>8</v>
      </c>
      <c r="C55" s="59" t="s">
        <v>68</v>
      </c>
      <c r="D55" s="14"/>
      <c r="E55" s="14"/>
      <c r="F55" s="14"/>
      <c r="G55" s="14"/>
      <c r="H55" s="24" t="s">
        <v>70</v>
      </c>
      <c r="I55" s="59" t="s">
        <v>51</v>
      </c>
      <c r="J55" s="14"/>
      <c r="K55" s="14"/>
      <c r="L55" s="59"/>
      <c r="M55" s="59"/>
      <c r="N55" s="59"/>
      <c r="O55" s="59"/>
      <c r="P55" s="17"/>
      <c r="Q55" s="17"/>
    </row>
    <row r="56" spans="2:17" ht="15">
      <c r="B56" s="59"/>
      <c r="C56" s="59" t="s">
        <v>69</v>
      </c>
      <c r="D56" s="14"/>
      <c r="E56" s="14"/>
      <c r="F56" s="14"/>
      <c r="G56" s="14"/>
      <c r="H56" s="59" t="s">
        <v>67</v>
      </c>
      <c r="I56" s="59" t="s">
        <v>71</v>
      </c>
      <c r="J56" s="14"/>
      <c r="K56" s="14"/>
      <c r="L56" s="59"/>
      <c r="M56" s="59"/>
      <c r="N56" s="59"/>
      <c r="O56" s="59"/>
      <c r="P56" s="17"/>
      <c r="Q56" s="17"/>
    </row>
    <row r="57" spans="2:17" ht="15">
      <c r="B57" s="59"/>
      <c r="C57" s="59"/>
      <c r="D57" s="14"/>
      <c r="E57" s="14"/>
      <c r="F57" s="14"/>
      <c r="G57" s="14"/>
      <c r="H57" s="59"/>
      <c r="I57" s="59" t="s">
        <v>72</v>
      </c>
      <c r="J57" s="14"/>
      <c r="K57" s="14"/>
      <c r="L57" s="59"/>
      <c r="M57" s="59"/>
      <c r="N57" s="59"/>
      <c r="O57" s="59"/>
      <c r="P57" s="17"/>
      <c r="Q57" s="17"/>
    </row>
    <row r="58" spans="2:17" ht="15">
      <c r="B58" s="59"/>
      <c r="C58" s="59"/>
      <c r="D58" s="14"/>
      <c r="E58" s="14"/>
      <c r="F58" s="14"/>
      <c r="G58" s="14"/>
      <c r="H58" s="59"/>
      <c r="I58" s="59" t="s">
        <v>73</v>
      </c>
      <c r="J58" s="14"/>
      <c r="K58" s="14"/>
      <c r="L58" s="59"/>
      <c r="M58" s="59"/>
      <c r="N58" s="59"/>
      <c r="O58" s="59"/>
      <c r="P58" s="17"/>
      <c r="Q58" s="17"/>
    </row>
    <row r="59" spans="2:17" ht="15">
      <c r="B59" s="59"/>
      <c r="C59" s="59"/>
      <c r="D59" s="14"/>
      <c r="E59" s="14"/>
      <c r="F59" s="14"/>
      <c r="G59" s="14"/>
      <c r="H59" s="59"/>
      <c r="I59" s="63" t="s">
        <v>74</v>
      </c>
      <c r="L59" s="59"/>
      <c r="M59" s="59"/>
      <c r="N59" s="59"/>
      <c r="O59" s="59"/>
      <c r="P59" s="59"/>
      <c r="Q59" s="17"/>
    </row>
    <row r="60" spans="2:17" ht="15">
      <c r="B60" s="59"/>
      <c r="C60" s="59"/>
      <c r="D60" s="14"/>
      <c r="E60" s="14"/>
      <c r="F60" s="14"/>
      <c r="G60" s="14"/>
      <c r="H60" s="59"/>
      <c r="I60" s="63" t="s">
        <v>75</v>
      </c>
      <c r="L60" s="59"/>
      <c r="M60" s="59"/>
      <c r="N60" s="59"/>
      <c r="O60" s="59"/>
      <c r="P60" s="59"/>
      <c r="Q60" s="17"/>
    </row>
    <row r="61" spans="2:17" ht="15">
      <c r="B61" s="59"/>
      <c r="C61" s="59"/>
      <c r="D61" s="14"/>
      <c r="E61" s="14"/>
      <c r="F61" s="14"/>
      <c r="G61" s="14"/>
      <c r="H61" s="59"/>
      <c r="I61" s="63" t="s">
        <v>76</v>
      </c>
      <c r="L61" s="59"/>
      <c r="M61" s="59"/>
      <c r="N61" s="59"/>
      <c r="O61" s="59"/>
      <c r="P61" s="59"/>
      <c r="Q61" s="17"/>
    </row>
    <row r="62" spans="2:17" ht="15">
      <c r="B62" s="59"/>
      <c r="C62" s="59"/>
      <c r="D62" s="14"/>
      <c r="E62" s="14"/>
      <c r="F62" s="14"/>
      <c r="G62" s="14"/>
      <c r="H62" s="59"/>
      <c r="I62" s="63" t="s">
        <v>77</v>
      </c>
      <c r="J62" s="14"/>
      <c r="K62" s="14"/>
      <c r="L62" s="59"/>
      <c r="M62" s="59"/>
      <c r="N62" s="59"/>
      <c r="O62" s="59"/>
      <c r="P62" s="59"/>
      <c r="Q62" s="17"/>
    </row>
    <row r="63" spans="2:17" ht="15">
      <c r="B63" s="62"/>
      <c r="C63" s="62"/>
      <c r="D63" s="15"/>
      <c r="E63" s="15"/>
      <c r="F63" s="15"/>
      <c r="G63" s="15"/>
      <c r="H63" s="62"/>
      <c r="I63" s="64" t="s">
        <v>78</v>
      </c>
      <c r="J63" s="15"/>
      <c r="K63" s="15"/>
      <c r="L63" s="62"/>
      <c r="M63" s="62"/>
      <c r="N63" s="62"/>
      <c r="O63" s="62"/>
      <c r="P63" s="62"/>
      <c r="Q63" s="18"/>
    </row>
    <row r="64" spans="2:17" ht="15">
      <c r="B64" s="59"/>
      <c r="C64" s="59"/>
      <c r="D64" s="14"/>
      <c r="E64" s="14"/>
      <c r="F64" s="14"/>
      <c r="G64" s="14"/>
      <c r="H64" s="16"/>
      <c r="I64" s="78" t="s">
        <v>13</v>
      </c>
      <c r="L64" s="69" t="s">
        <v>12</v>
      </c>
      <c r="M64" s="59"/>
      <c r="N64" s="59"/>
      <c r="O64" s="67">
        <v>0.5</v>
      </c>
      <c r="P64" s="16"/>
      <c r="Q64" s="57">
        <f>M64+N64+O64+P64</f>
        <v>0.5</v>
      </c>
    </row>
    <row r="65" spans="2:17" ht="15">
      <c r="B65" s="24">
        <v>9</v>
      </c>
      <c r="C65" s="59" t="s">
        <v>79</v>
      </c>
      <c r="D65" s="14"/>
      <c r="E65" s="14"/>
      <c r="F65" s="14"/>
      <c r="G65" s="14"/>
      <c r="H65" s="24" t="s">
        <v>81</v>
      </c>
      <c r="I65" s="59" t="s">
        <v>83</v>
      </c>
      <c r="L65" s="59"/>
      <c r="M65" s="59"/>
      <c r="N65" s="59"/>
      <c r="O65" s="59"/>
      <c r="P65" s="59"/>
      <c r="Q65" s="17"/>
    </row>
    <row r="66" spans="2:17" ht="15">
      <c r="B66" s="59"/>
      <c r="C66" s="59" t="s">
        <v>80</v>
      </c>
      <c r="D66" s="14"/>
      <c r="E66" s="14"/>
      <c r="F66" s="14"/>
      <c r="G66" s="14"/>
      <c r="H66" s="59" t="s">
        <v>82</v>
      </c>
      <c r="I66" s="59" t="s">
        <v>85</v>
      </c>
      <c r="L66" s="59"/>
      <c r="M66" s="59"/>
      <c r="N66" s="59"/>
      <c r="O66" s="59"/>
      <c r="P66" s="59"/>
      <c r="Q66" s="17"/>
    </row>
    <row r="67" spans="2:17" ht="15">
      <c r="B67" s="62"/>
      <c r="C67" s="62"/>
      <c r="D67" s="15"/>
      <c r="E67" s="15"/>
      <c r="F67" s="15"/>
      <c r="G67" s="15"/>
      <c r="H67" s="62"/>
      <c r="I67" s="62" t="s">
        <v>84</v>
      </c>
      <c r="J67" s="15"/>
      <c r="K67" s="15"/>
      <c r="L67" s="62"/>
      <c r="M67" s="62"/>
      <c r="N67" s="62"/>
      <c r="O67" s="62"/>
      <c r="P67" s="62"/>
      <c r="Q67" s="18"/>
    </row>
    <row r="68" spans="2:18" ht="15">
      <c r="B68" s="16"/>
      <c r="C68" s="14"/>
      <c r="D68" s="14"/>
      <c r="E68" s="14"/>
      <c r="F68" s="14"/>
      <c r="G68" s="19"/>
      <c r="H68" s="16"/>
      <c r="I68" s="78" t="s">
        <v>13</v>
      </c>
      <c r="L68" s="69" t="s">
        <v>12</v>
      </c>
      <c r="M68" s="16"/>
      <c r="N68" s="16"/>
      <c r="O68" s="68">
        <f>O69+O70+O71+O72+O73</f>
        <v>0.375</v>
      </c>
      <c r="P68" s="16"/>
      <c r="Q68" s="57">
        <f aca="true" t="shared" si="0" ref="Q68:Q74">M68+N68+O68+P68</f>
        <v>0.375</v>
      </c>
      <c r="R68" s="112">
        <f>Q69+Q70+Q71+Q72+Q73</f>
        <v>0.375</v>
      </c>
    </row>
    <row r="69" spans="2:17" ht="15">
      <c r="B69" s="29">
        <v>10</v>
      </c>
      <c r="C69" t="s">
        <v>86</v>
      </c>
      <c r="G69" s="20"/>
      <c r="H69" s="29" t="s">
        <v>87</v>
      </c>
      <c r="I69" s="53" t="s">
        <v>29</v>
      </c>
      <c r="K69" s="20"/>
      <c r="L69" s="17"/>
      <c r="M69" s="17"/>
      <c r="N69" s="17"/>
      <c r="O69" s="47">
        <v>0.145</v>
      </c>
      <c r="P69" s="17"/>
      <c r="Q69" s="57">
        <f t="shared" si="0"/>
        <v>0.145</v>
      </c>
    </row>
    <row r="70" spans="2:17" ht="15">
      <c r="B70" s="17"/>
      <c r="G70" s="20"/>
      <c r="H70" s="17" t="s">
        <v>88</v>
      </c>
      <c r="I70" s="53" t="s">
        <v>89</v>
      </c>
      <c r="K70" s="20"/>
      <c r="L70" s="17"/>
      <c r="M70" s="17"/>
      <c r="N70" s="17"/>
      <c r="O70" s="47">
        <v>0.08</v>
      </c>
      <c r="P70" s="17"/>
      <c r="Q70" s="57">
        <f t="shared" si="0"/>
        <v>0.08</v>
      </c>
    </row>
    <row r="71" spans="2:17" ht="15">
      <c r="B71" s="17"/>
      <c r="C71" s="14"/>
      <c r="D71" s="14"/>
      <c r="E71" s="14"/>
      <c r="F71" s="14"/>
      <c r="G71" s="20"/>
      <c r="H71" s="17"/>
      <c r="I71" s="53" t="s">
        <v>90</v>
      </c>
      <c r="J71" s="14"/>
      <c r="K71" s="20"/>
      <c r="L71" s="17"/>
      <c r="M71" s="17"/>
      <c r="N71" s="17"/>
      <c r="O71" s="47">
        <v>0.06</v>
      </c>
      <c r="P71" s="17"/>
      <c r="Q71" s="57">
        <f t="shared" si="0"/>
        <v>0.06</v>
      </c>
    </row>
    <row r="72" spans="2:17" ht="15">
      <c r="B72" s="17"/>
      <c r="C72" s="14"/>
      <c r="D72" s="14"/>
      <c r="E72" s="14"/>
      <c r="F72" s="14"/>
      <c r="G72" s="20"/>
      <c r="H72" s="17"/>
      <c r="I72" s="53" t="s">
        <v>91</v>
      </c>
      <c r="J72" s="14"/>
      <c r="K72" s="20"/>
      <c r="L72" s="17"/>
      <c r="M72" s="17"/>
      <c r="N72" s="17"/>
      <c r="O72" s="47">
        <v>0.027</v>
      </c>
      <c r="P72" s="17"/>
      <c r="Q72" s="57">
        <f t="shared" si="0"/>
        <v>0.027</v>
      </c>
    </row>
    <row r="73" spans="2:17" ht="15">
      <c r="B73" s="18"/>
      <c r="C73" s="15"/>
      <c r="D73" s="15"/>
      <c r="E73" s="15"/>
      <c r="F73" s="15"/>
      <c r="G73" s="21"/>
      <c r="H73" s="18"/>
      <c r="I73" s="58" t="s">
        <v>92</v>
      </c>
      <c r="J73" s="15"/>
      <c r="K73" s="21"/>
      <c r="L73" s="18"/>
      <c r="M73" s="18"/>
      <c r="N73" s="18"/>
      <c r="O73" s="18">
        <v>0.063</v>
      </c>
      <c r="P73" s="18"/>
      <c r="Q73" s="75">
        <f t="shared" si="0"/>
        <v>0.063</v>
      </c>
    </row>
    <row r="74" spans="2:17" ht="15">
      <c r="B74" s="17"/>
      <c r="G74" s="20"/>
      <c r="H74" s="17"/>
      <c r="I74" s="78" t="s">
        <v>13</v>
      </c>
      <c r="K74" s="20"/>
      <c r="L74" s="17" t="s">
        <v>12</v>
      </c>
      <c r="M74" s="17">
        <v>4.536</v>
      </c>
      <c r="N74" s="17">
        <v>219.56</v>
      </c>
      <c r="O74" s="17">
        <v>29.704</v>
      </c>
      <c r="P74" s="17">
        <v>3.528</v>
      </c>
      <c r="Q74" s="57">
        <f t="shared" si="0"/>
        <v>257.32800000000003</v>
      </c>
    </row>
    <row r="75" spans="2:17" ht="15">
      <c r="B75" s="29">
        <v>11</v>
      </c>
      <c r="C75" t="s">
        <v>93</v>
      </c>
      <c r="G75" s="20"/>
      <c r="H75" s="29" t="s">
        <v>95</v>
      </c>
      <c r="I75" s="53" t="s">
        <v>96</v>
      </c>
      <c r="K75" s="20"/>
      <c r="L75" s="17"/>
      <c r="M75" s="17"/>
      <c r="N75" s="17"/>
      <c r="O75" s="17"/>
      <c r="P75" s="17"/>
      <c r="Q75" s="17"/>
    </row>
    <row r="76" spans="2:17" ht="15">
      <c r="B76" s="17"/>
      <c r="C76" t="s">
        <v>94</v>
      </c>
      <c r="G76" s="20"/>
      <c r="H76" s="17" t="s">
        <v>88</v>
      </c>
      <c r="I76" s="53" t="s">
        <v>97</v>
      </c>
      <c r="K76" s="20"/>
      <c r="L76" s="17"/>
      <c r="M76" s="17"/>
      <c r="N76" s="17"/>
      <c r="O76" s="17"/>
      <c r="P76" s="17"/>
      <c r="Q76" s="17"/>
    </row>
    <row r="77" spans="2:17" ht="15">
      <c r="B77" s="17"/>
      <c r="G77" s="20"/>
      <c r="H77" s="17"/>
      <c r="I77" s="53" t="s">
        <v>98</v>
      </c>
      <c r="K77" s="20"/>
      <c r="L77" s="17"/>
      <c r="M77" s="17"/>
      <c r="N77" s="17"/>
      <c r="O77" s="17"/>
      <c r="P77" s="17"/>
      <c r="Q77" s="17"/>
    </row>
    <row r="78" spans="2:17" ht="15">
      <c r="B78" s="17"/>
      <c r="C78" s="14"/>
      <c r="D78" s="14"/>
      <c r="E78" s="14"/>
      <c r="F78" s="14"/>
      <c r="G78" s="20"/>
      <c r="H78" s="17"/>
      <c r="I78" s="53" t="s">
        <v>99</v>
      </c>
      <c r="J78" s="14"/>
      <c r="K78" s="20"/>
      <c r="L78" s="17"/>
      <c r="M78" s="17"/>
      <c r="N78" s="17"/>
      <c r="O78" s="17"/>
      <c r="P78" s="17"/>
      <c r="Q78" s="17"/>
    </row>
    <row r="79" spans="2:17" ht="15">
      <c r="B79" s="18"/>
      <c r="C79" s="15"/>
      <c r="D79" s="15"/>
      <c r="E79" s="15"/>
      <c r="F79" s="15"/>
      <c r="G79" s="21"/>
      <c r="H79" s="18"/>
      <c r="I79" s="58" t="s">
        <v>100</v>
      </c>
      <c r="J79" s="15"/>
      <c r="K79" s="21"/>
      <c r="L79" s="18"/>
      <c r="M79" s="18"/>
      <c r="N79" s="18"/>
      <c r="O79" s="18"/>
      <c r="P79" s="18"/>
      <c r="Q79" s="18"/>
    </row>
    <row r="80" spans="2:18" ht="15">
      <c r="B80" s="16"/>
      <c r="G80" s="20"/>
      <c r="H80" s="17"/>
      <c r="I80" s="78" t="s">
        <v>13</v>
      </c>
      <c r="K80" s="20"/>
      <c r="L80" s="17" t="s">
        <v>12</v>
      </c>
      <c r="M80" s="19"/>
      <c r="N80" s="16"/>
      <c r="O80" s="16">
        <f>O82</f>
        <v>1.216</v>
      </c>
      <c r="P80" s="16"/>
      <c r="Q80" s="57">
        <f>M80+N80+O80+P80</f>
        <v>1.216</v>
      </c>
      <c r="R80" s="112">
        <f>Q82</f>
        <v>1.216</v>
      </c>
    </row>
    <row r="81" spans="2:17" ht="15">
      <c r="B81" s="24">
        <v>12</v>
      </c>
      <c r="C81" s="59" t="s">
        <v>101</v>
      </c>
      <c r="G81" s="20"/>
      <c r="H81" s="29" t="s">
        <v>103</v>
      </c>
      <c r="K81" s="20"/>
      <c r="L81" s="17"/>
      <c r="M81" s="20"/>
      <c r="N81" s="17"/>
      <c r="O81" s="17"/>
      <c r="P81" s="17"/>
      <c r="Q81" s="17"/>
    </row>
    <row r="82" spans="2:17" ht="15">
      <c r="B82" s="62"/>
      <c r="C82" s="62" t="s">
        <v>102</v>
      </c>
      <c r="D82" s="15"/>
      <c r="E82" s="15"/>
      <c r="F82" s="15"/>
      <c r="G82" s="21"/>
      <c r="H82" s="18" t="s">
        <v>104</v>
      </c>
      <c r="I82" s="15" t="s">
        <v>105</v>
      </c>
      <c r="J82" s="15"/>
      <c r="K82" s="21"/>
      <c r="L82" s="18"/>
      <c r="M82" s="21"/>
      <c r="N82" s="18"/>
      <c r="O82" s="18">
        <v>1.216</v>
      </c>
      <c r="P82" s="18"/>
      <c r="Q82" s="75">
        <f>M82+N82+O82+P82</f>
        <v>1.216</v>
      </c>
    </row>
    <row r="83" spans="2:18" ht="15">
      <c r="B83" s="59"/>
      <c r="C83" s="59"/>
      <c r="G83" s="20"/>
      <c r="H83" s="17"/>
      <c r="I83" s="78" t="s">
        <v>13</v>
      </c>
      <c r="K83" s="20"/>
      <c r="L83" s="17" t="s">
        <v>12</v>
      </c>
      <c r="M83" s="20"/>
      <c r="N83" s="17"/>
      <c r="O83" s="47">
        <f>O85</f>
        <v>3.52</v>
      </c>
      <c r="P83" s="17"/>
      <c r="Q83" s="57">
        <f>M83+N83+O83+P83</f>
        <v>3.52</v>
      </c>
      <c r="R83" s="112">
        <f>Q85</f>
        <v>3.52</v>
      </c>
    </row>
    <row r="84" spans="2:17" ht="15">
      <c r="B84" s="24">
        <v>13</v>
      </c>
      <c r="C84" s="59" t="s">
        <v>113</v>
      </c>
      <c r="G84" s="20"/>
      <c r="H84" s="29" t="s">
        <v>108</v>
      </c>
      <c r="I84" s="53" t="s">
        <v>110</v>
      </c>
      <c r="K84" s="20"/>
      <c r="L84" s="56" t="s">
        <v>12</v>
      </c>
      <c r="M84" s="20"/>
      <c r="N84" s="17"/>
      <c r="O84" s="47"/>
      <c r="P84" s="17"/>
      <c r="Q84" s="17"/>
    </row>
    <row r="85" spans="2:17" ht="15">
      <c r="B85" s="59"/>
      <c r="C85" s="59" t="s">
        <v>106</v>
      </c>
      <c r="G85" s="20"/>
      <c r="H85" s="17" t="s">
        <v>109</v>
      </c>
      <c r="I85" s="53" t="s">
        <v>111</v>
      </c>
      <c r="K85" s="20"/>
      <c r="L85" s="17"/>
      <c r="M85" s="20"/>
      <c r="N85" s="17"/>
      <c r="O85" s="47">
        <v>3.52</v>
      </c>
      <c r="P85" s="17"/>
      <c r="Q85" s="72">
        <v>3.52</v>
      </c>
    </row>
    <row r="86" spans="2:17" ht="15">
      <c r="B86" s="59"/>
      <c r="C86" s="59" t="s">
        <v>107</v>
      </c>
      <c r="D86" s="14"/>
      <c r="E86" s="14"/>
      <c r="F86" s="14"/>
      <c r="G86" s="20"/>
      <c r="H86" s="17"/>
      <c r="I86" s="14"/>
      <c r="J86" s="14"/>
      <c r="K86" s="20"/>
      <c r="L86" s="17"/>
      <c r="M86" s="20"/>
      <c r="N86" s="17"/>
      <c r="O86" s="17"/>
      <c r="P86" s="17"/>
      <c r="Q86" s="17"/>
    </row>
    <row r="87" spans="2:17" ht="15">
      <c r="B87" s="62"/>
      <c r="C87" s="62" t="s">
        <v>114</v>
      </c>
      <c r="D87" s="15"/>
      <c r="E87" s="15"/>
      <c r="F87" s="15"/>
      <c r="G87" s="21"/>
      <c r="H87" s="18"/>
      <c r="I87" s="15"/>
      <c r="J87" s="15"/>
      <c r="K87" s="21"/>
      <c r="L87" s="18"/>
      <c r="M87" s="21"/>
      <c r="N87" s="18"/>
      <c r="O87" s="18"/>
      <c r="P87" s="18"/>
      <c r="Q87" s="18"/>
    </row>
    <row r="88" spans="2:18" ht="15">
      <c r="B88" s="60"/>
      <c r="C88" s="59"/>
      <c r="G88" s="20"/>
      <c r="H88" s="17"/>
      <c r="I88" s="78" t="s">
        <v>13</v>
      </c>
      <c r="K88" s="20"/>
      <c r="L88" s="56" t="s">
        <v>12</v>
      </c>
      <c r="M88" s="20"/>
      <c r="N88" s="17"/>
      <c r="O88" s="47">
        <f>O90</f>
        <v>2</v>
      </c>
      <c r="P88" s="17"/>
      <c r="Q88" s="57">
        <f>M88+N88+O88+P88</f>
        <v>2</v>
      </c>
      <c r="R88" s="112">
        <f>Q90</f>
        <v>2</v>
      </c>
    </row>
    <row r="89" spans="2:17" ht="15">
      <c r="B89" s="24">
        <v>14</v>
      </c>
      <c r="C89" s="59" t="s">
        <v>115</v>
      </c>
      <c r="G89" s="14"/>
      <c r="H89" s="24" t="s">
        <v>117</v>
      </c>
      <c r="I89" s="59"/>
      <c r="K89" s="14"/>
      <c r="L89" s="59"/>
      <c r="M89" s="59"/>
      <c r="N89" s="59"/>
      <c r="O89" s="65"/>
      <c r="P89" s="59"/>
      <c r="Q89" s="47"/>
    </row>
    <row r="90" spans="2:17" ht="15">
      <c r="B90" s="59"/>
      <c r="C90" s="59" t="s">
        <v>112</v>
      </c>
      <c r="D90" s="14"/>
      <c r="E90" s="14"/>
      <c r="F90" s="14"/>
      <c r="G90" s="14"/>
      <c r="H90" s="59" t="s">
        <v>23</v>
      </c>
      <c r="I90" s="59" t="s">
        <v>118</v>
      </c>
      <c r="J90" s="14"/>
      <c r="K90" s="14"/>
      <c r="L90" s="59"/>
      <c r="M90" s="59"/>
      <c r="N90" s="59"/>
      <c r="O90" s="66">
        <v>2</v>
      </c>
      <c r="P90" s="59"/>
      <c r="Q90" s="72">
        <v>2</v>
      </c>
    </row>
    <row r="91" spans="2:17" ht="15">
      <c r="B91" s="62"/>
      <c r="C91" s="62" t="s">
        <v>116</v>
      </c>
      <c r="D91" s="15"/>
      <c r="E91" s="15"/>
      <c r="F91" s="15"/>
      <c r="G91" s="15"/>
      <c r="H91" s="62"/>
      <c r="I91" s="62"/>
      <c r="J91" s="15"/>
      <c r="K91" s="15"/>
      <c r="L91" s="62"/>
      <c r="M91" s="62"/>
      <c r="N91" s="62"/>
      <c r="O91" s="62"/>
      <c r="P91" s="62"/>
      <c r="Q91" s="18"/>
    </row>
    <row r="92" spans="2:17" ht="15">
      <c r="B92" s="59"/>
      <c r="C92" s="59"/>
      <c r="H92" s="16"/>
      <c r="I92" s="78" t="s">
        <v>13</v>
      </c>
      <c r="L92" s="59" t="s">
        <v>12</v>
      </c>
      <c r="M92" s="66">
        <v>0.18</v>
      </c>
      <c r="N92" s="59"/>
      <c r="O92" s="59">
        <v>0.909</v>
      </c>
      <c r="P92" s="16"/>
      <c r="Q92" s="57">
        <f>M92+N92+O92+P92</f>
        <v>1.089</v>
      </c>
    </row>
    <row r="93" spans="2:17" ht="15">
      <c r="B93" s="24">
        <v>15</v>
      </c>
      <c r="C93" s="59" t="s">
        <v>119</v>
      </c>
      <c r="H93" s="24" t="s">
        <v>121</v>
      </c>
      <c r="I93" s="59" t="s">
        <v>122</v>
      </c>
      <c r="L93" s="59"/>
      <c r="M93" s="59"/>
      <c r="N93" s="59"/>
      <c r="O93" s="59"/>
      <c r="P93" s="59"/>
      <c r="Q93" s="17"/>
    </row>
    <row r="94" spans="2:17" ht="15">
      <c r="B94" s="59"/>
      <c r="C94" s="59" t="s">
        <v>120</v>
      </c>
      <c r="H94" s="59" t="s">
        <v>17</v>
      </c>
      <c r="I94" s="59" t="s">
        <v>128</v>
      </c>
      <c r="L94" s="59"/>
      <c r="M94" s="59"/>
      <c r="N94" s="59"/>
      <c r="O94" s="59"/>
      <c r="P94" s="59"/>
      <c r="Q94" s="17"/>
    </row>
    <row r="95" spans="2:17" ht="15">
      <c r="B95" s="59"/>
      <c r="C95" s="59"/>
      <c r="H95" s="59"/>
      <c r="I95" s="59" t="s">
        <v>123</v>
      </c>
      <c r="L95" s="59"/>
      <c r="M95" s="59"/>
      <c r="N95" s="59"/>
      <c r="O95" s="59"/>
      <c r="P95" s="59"/>
      <c r="Q95" s="17"/>
    </row>
    <row r="96" spans="2:17" ht="15">
      <c r="B96" s="59"/>
      <c r="C96" s="59"/>
      <c r="H96" s="59"/>
      <c r="I96" s="59" t="s">
        <v>124</v>
      </c>
      <c r="L96" s="59"/>
      <c r="M96" s="59"/>
      <c r="N96" s="59"/>
      <c r="O96" s="59"/>
      <c r="P96" s="59"/>
      <c r="Q96" s="17"/>
    </row>
    <row r="97" spans="2:17" ht="15">
      <c r="B97" s="59"/>
      <c r="C97" s="59"/>
      <c r="H97" s="59"/>
      <c r="I97" s="59" t="s">
        <v>125</v>
      </c>
      <c r="L97" s="59"/>
      <c r="M97" s="59"/>
      <c r="N97" s="59"/>
      <c r="O97" s="59"/>
      <c r="P97" s="59"/>
      <c r="Q97" s="17"/>
    </row>
    <row r="98" spans="2:17" ht="15">
      <c r="B98" s="59"/>
      <c r="C98" s="59"/>
      <c r="H98" s="59"/>
      <c r="I98" s="59" t="s">
        <v>126</v>
      </c>
      <c r="L98" s="59"/>
      <c r="M98" s="59"/>
      <c r="N98" s="59"/>
      <c r="O98" s="59"/>
      <c r="P98" s="59"/>
      <c r="Q98" s="17"/>
    </row>
    <row r="99" spans="2:17" ht="15">
      <c r="B99" s="59"/>
      <c r="C99" s="59"/>
      <c r="H99" s="59"/>
      <c r="I99" s="59" t="s">
        <v>127</v>
      </c>
      <c r="L99" s="59"/>
      <c r="M99" s="59"/>
      <c r="N99" s="59"/>
      <c r="O99" s="59"/>
      <c r="P99" s="59"/>
      <c r="Q99" s="17"/>
    </row>
    <row r="100" spans="2:17" ht="15">
      <c r="B100" s="62"/>
      <c r="C100" s="62"/>
      <c r="D100" s="15"/>
      <c r="E100" s="15"/>
      <c r="F100" s="15"/>
      <c r="G100" s="15"/>
      <c r="H100" s="62"/>
      <c r="I100" s="62" t="s">
        <v>129</v>
      </c>
      <c r="J100" s="15"/>
      <c r="K100" s="15"/>
      <c r="L100" s="62"/>
      <c r="M100" s="62"/>
      <c r="N100" s="62"/>
      <c r="O100" s="62"/>
      <c r="P100" s="62"/>
      <c r="Q100" s="18"/>
    </row>
    <row r="101" spans="2:18" ht="15">
      <c r="B101" s="60"/>
      <c r="C101" s="59"/>
      <c r="H101" s="16"/>
      <c r="I101" s="42" t="s">
        <v>13</v>
      </c>
      <c r="L101" s="16" t="s">
        <v>12</v>
      </c>
      <c r="M101" s="73">
        <f>M103</f>
        <v>21.04</v>
      </c>
      <c r="N101" s="16"/>
      <c r="O101" s="16">
        <f>O103</f>
        <v>1.9003</v>
      </c>
      <c r="P101" s="16"/>
      <c r="Q101" s="57">
        <f>M101+N101+O101+P101</f>
        <v>22.9403</v>
      </c>
      <c r="R101" s="112">
        <f>Q103</f>
        <v>22.9403</v>
      </c>
    </row>
    <row r="102" spans="2:17" ht="15">
      <c r="B102" s="24">
        <v>16</v>
      </c>
      <c r="C102" s="59" t="s">
        <v>130</v>
      </c>
      <c r="D102" s="14"/>
      <c r="H102" s="29" t="s">
        <v>134</v>
      </c>
      <c r="I102" s="53"/>
      <c r="K102" s="20"/>
      <c r="L102" s="17"/>
      <c r="M102" s="20"/>
      <c r="N102" s="17"/>
      <c r="O102" s="17"/>
      <c r="P102" s="17"/>
      <c r="Q102" s="17"/>
    </row>
    <row r="103" spans="2:17" ht="15">
      <c r="B103" s="59"/>
      <c r="C103" s="59" t="s">
        <v>131</v>
      </c>
      <c r="D103" s="14"/>
      <c r="H103" s="17" t="s">
        <v>135</v>
      </c>
      <c r="I103" s="53" t="s">
        <v>136</v>
      </c>
      <c r="K103" s="20"/>
      <c r="L103" s="17"/>
      <c r="M103" s="50">
        <v>21.04</v>
      </c>
      <c r="N103" s="17"/>
      <c r="O103" s="17">
        <v>1.9003</v>
      </c>
      <c r="P103" s="17"/>
      <c r="Q103" s="72">
        <f>M103+N103+O103+P103</f>
        <v>22.9403</v>
      </c>
    </row>
    <row r="104" spans="2:17" ht="15">
      <c r="B104" s="59"/>
      <c r="C104" s="59" t="s">
        <v>132</v>
      </c>
      <c r="D104" s="14"/>
      <c r="H104" s="17"/>
      <c r="K104" s="20"/>
      <c r="L104" s="17"/>
      <c r="M104" s="20"/>
      <c r="N104" s="17"/>
      <c r="O104" s="17"/>
      <c r="P104" s="17"/>
      <c r="Q104" s="17"/>
    </row>
    <row r="105" spans="2:17" ht="15">
      <c r="B105" s="62"/>
      <c r="C105" s="62" t="s">
        <v>133</v>
      </c>
      <c r="D105" s="15"/>
      <c r="E105" s="15"/>
      <c r="F105" s="15"/>
      <c r="G105" s="15"/>
      <c r="H105" s="18"/>
      <c r="I105" s="15"/>
      <c r="J105" s="15"/>
      <c r="K105" s="21"/>
      <c r="L105" s="18"/>
      <c r="M105" s="21"/>
      <c r="N105" s="18"/>
      <c r="O105" s="18"/>
      <c r="P105" s="18"/>
      <c r="Q105" s="18"/>
    </row>
    <row r="106" spans="2:18" ht="1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</row>
    <row r="107" spans="2:18" ht="1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2:13" ht="1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2:13" ht="1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2:13" ht="1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</sheetData>
  <mergeCells count="12">
    <mergeCell ref="B1:I1"/>
    <mergeCell ref="B3:I3"/>
    <mergeCell ref="M4:Q4"/>
    <mergeCell ref="I38:K38"/>
    <mergeCell ref="R4:T4"/>
    <mergeCell ref="I46:K46"/>
    <mergeCell ref="R5:S5"/>
    <mergeCell ref="C5:G5"/>
    <mergeCell ref="C6:G6"/>
    <mergeCell ref="I23:K23"/>
    <mergeCell ref="I32:K32"/>
    <mergeCell ref="M5:P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9"/>
  <sheetViews>
    <sheetView zoomScale="90" zoomScaleNormal="90" workbookViewId="0" topLeftCell="A1">
      <selection activeCell="D12" sqref="D12"/>
    </sheetView>
  </sheetViews>
  <sheetFormatPr defaultColWidth="9.140625" defaultRowHeight="15"/>
  <cols>
    <col min="2" max="2" width="3.421875" style="0" customWidth="1"/>
    <col min="3" max="3" width="71.421875" style="0" customWidth="1"/>
    <col min="4" max="4" width="12.421875" style="0" customWidth="1"/>
    <col min="5" max="5" width="0.2890625" style="0" customWidth="1"/>
    <col min="6" max="6" width="9.7109375" style="0" customWidth="1"/>
    <col min="7" max="7" width="9.140625" style="0" hidden="1" customWidth="1"/>
    <col min="9" max="9" width="17.57421875" style="0" customWidth="1"/>
  </cols>
  <sheetData>
    <row r="1" spans="2:9" ht="15" customHeight="1">
      <c r="B1" s="338" t="s">
        <v>311</v>
      </c>
      <c r="C1" s="338"/>
      <c r="D1" s="338"/>
      <c r="E1" s="338"/>
      <c r="F1" s="338"/>
      <c r="G1" s="338"/>
      <c r="I1" s="336"/>
    </row>
    <row r="2" spans="2:9" ht="24.95" customHeight="1" thickBot="1">
      <c r="B2" s="166"/>
      <c r="C2" s="168" t="s">
        <v>312</v>
      </c>
      <c r="D2" s="167"/>
      <c r="E2" s="167"/>
      <c r="F2" s="167"/>
      <c r="G2" s="167"/>
      <c r="I2" s="336"/>
    </row>
    <row r="3" spans="2:9" ht="15" customHeight="1">
      <c r="B3" s="153"/>
      <c r="C3" s="335" t="s">
        <v>248</v>
      </c>
      <c r="D3" s="335" t="s">
        <v>279</v>
      </c>
      <c r="I3" s="147"/>
    </row>
    <row r="4" spans="2:4" ht="15" customHeight="1" thickBot="1">
      <c r="B4" s="154" t="s">
        <v>249</v>
      </c>
      <c r="C4" s="334"/>
      <c r="D4" s="334"/>
    </row>
    <row r="5" spans="2:4" ht="36" customHeight="1" thickBot="1">
      <c r="B5" s="155">
        <v>1</v>
      </c>
      <c r="C5" s="149" t="s">
        <v>250</v>
      </c>
      <c r="D5" s="157" t="s">
        <v>280</v>
      </c>
    </row>
    <row r="6" spans="2:4" ht="36.75" customHeight="1" thickBot="1">
      <c r="B6" s="155">
        <v>2</v>
      </c>
      <c r="C6" s="148" t="s">
        <v>251</v>
      </c>
      <c r="D6" s="158" t="s">
        <v>281</v>
      </c>
    </row>
    <row r="7" spans="2:4" ht="32.25" customHeight="1" thickBot="1">
      <c r="B7" s="155">
        <v>3</v>
      </c>
      <c r="C7" s="148" t="s">
        <v>252</v>
      </c>
      <c r="D7" s="158" t="s">
        <v>282</v>
      </c>
    </row>
    <row r="8" spans="2:4" ht="36.75" customHeight="1" thickBot="1">
      <c r="B8" s="155">
        <v>4</v>
      </c>
      <c r="C8" s="148" t="s">
        <v>253</v>
      </c>
      <c r="D8" s="158" t="s">
        <v>283</v>
      </c>
    </row>
    <row r="9" spans="2:4" ht="32.25" customHeight="1" thickBot="1">
      <c r="B9" s="155">
        <v>5</v>
      </c>
      <c r="C9" s="148" t="s">
        <v>254</v>
      </c>
      <c r="D9" s="158" t="s">
        <v>284</v>
      </c>
    </row>
    <row r="10" spans="2:4" ht="35.25" customHeight="1" thickBot="1">
      <c r="B10" s="155">
        <v>6</v>
      </c>
      <c r="C10" s="149" t="s">
        <v>255</v>
      </c>
      <c r="D10" s="158" t="s">
        <v>285</v>
      </c>
    </row>
    <row r="11" spans="2:4" ht="35.25" customHeight="1" thickBot="1">
      <c r="B11" s="155">
        <v>7</v>
      </c>
      <c r="C11" s="148" t="s">
        <v>256</v>
      </c>
      <c r="D11" s="158" t="s">
        <v>286</v>
      </c>
    </row>
    <row r="12" spans="2:4" ht="34.5" customHeight="1" thickBot="1">
      <c r="B12" s="155">
        <v>8</v>
      </c>
      <c r="C12" s="148" t="s">
        <v>257</v>
      </c>
      <c r="D12" s="158" t="s">
        <v>287</v>
      </c>
    </row>
    <row r="13" spans="2:4" ht="32.25" customHeight="1" thickBot="1">
      <c r="B13" s="155">
        <v>9</v>
      </c>
      <c r="C13" s="148" t="s">
        <v>258</v>
      </c>
      <c r="D13" s="158" t="s">
        <v>288</v>
      </c>
    </row>
    <row r="14" spans="2:4" ht="31.5" customHeight="1" thickBot="1">
      <c r="B14" s="155">
        <v>10</v>
      </c>
      <c r="C14" s="149" t="s">
        <v>259</v>
      </c>
      <c r="D14" s="158" t="s">
        <v>289</v>
      </c>
    </row>
    <row r="15" spans="2:4" ht="45" customHeight="1" thickBot="1">
      <c r="B15" s="155">
        <v>11</v>
      </c>
      <c r="C15" s="148" t="s">
        <v>260</v>
      </c>
      <c r="D15" s="158" t="s">
        <v>290</v>
      </c>
    </row>
    <row r="16" spans="2:4" ht="35.1" customHeight="1">
      <c r="B16" s="331">
        <v>12</v>
      </c>
      <c r="C16" s="337" t="s">
        <v>261</v>
      </c>
      <c r="D16" s="333" t="s">
        <v>291</v>
      </c>
    </row>
    <row r="17" spans="2:4" ht="15.75" customHeight="1" thickBot="1">
      <c r="B17" s="332"/>
      <c r="C17" s="334"/>
      <c r="D17" s="334"/>
    </row>
    <row r="18" spans="2:4" ht="45.75" customHeight="1" thickBot="1">
      <c r="B18" s="155">
        <v>13</v>
      </c>
      <c r="C18" s="148" t="s">
        <v>262</v>
      </c>
      <c r="D18" s="158" t="s">
        <v>292</v>
      </c>
    </row>
    <row r="19" spans="2:4" ht="31.5" customHeight="1" thickBot="1">
      <c r="B19" s="155">
        <v>14</v>
      </c>
      <c r="C19" s="148" t="s">
        <v>263</v>
      </c>
      <c r="D19" s="158" t="s">
        <v>293</v>
      </c>
    </row>
    <row r="20" spans="2:4" ht="32.25" customHeight="1" thickBot="1">
      <c r="B20" s="155">
        <v>15</v>
      </c>
      <c r="C20" s="148" t="s">
        <v>264</v>
      </c>
      <c r="D20" s="158" t="s">
        <v>294</v>
      </c>
    </row>
    <row r="21" spans="2:4" ht="33" customHeight="1" thickBot="1">
      <c r="B21" s="155">
        <v>16</v>
      </c>
      <c r="C21" s="148" t="s">
        <v>265</v>
      </c>
      <c r="D21" s="158" t="s">
        <v>295</v>
      </c>
    </row>
    <row r="22" spans="2:4" ht="31.5" customHeight="1" thickBot="1">
      <c r="B22" s="155">
        <v>17</v>
      </c>
      <c r="C22" s="148" t="s">
        <v>266</v>
      </c>
      <c r="D22" s="158" t="s">
        <v>296</v>
      </c>
    </row>
    <row r="23" spans="2:4" ht="45" customHeight="1" thickBot="1">
      <c r="B23" s="155">
        <v>18</v>
      </c>
      <c r="C23" s="149" t="s">
        <v>267</v>
      </c>
      <c r="D23" s="158" t="s">
        <v>297</v>
      </c>
    </row>
    <row r="24" spans="2:4" ht="65.1" customHeight="1" thickBot="1">
      <c r="B24" s="155">
        <v>19</v>
      </c>
      <c r="C24" s="149" t="s">
        <v>268</v>
      </c>
      <c r="D24" s="158" t="s">
        <v>298</v>
      </c>
    </row>
    <row r="25" spans="2:4" ht="45" customHeight="1" thickBot="1">
      <c r="B25" s="155">
        <v>20</v>
      </c>
      <c r="C25" s="149" t="s">
        <v>269</v>
      </c>
      <c r="D25" s="158" t="s">
        <v>299</v>
      </c>
    </row>
    <row r="26" spans="2:4" ht="45" customHeight="1" thickBot="1">
      <c r="B26" s="155">
        <v>21</v>
      </c>
      <c r="C26" s="149" t="s">
        <v>270</v>
      </c>
      <c r="D26" s="158" t="s">
        <v>300</v>
      </c>
    </row>
    <row r="27" spans="2:4" ht="32.25" customHeight="1" thickBot="1">
      <c r="B27" s="155">
        <v>22</v>
      </c>
      <c r="C27" s="149" t="s">
        <v>271</v>
      </c>
      <c r="D27" s="158" t="s">
        <v>301</v>
      </c>
    </row>
    <row r="28" spans="2:4" ht="65.1" customHeight="1" thickBot="1">
      <c r="B28" s="155">
        <v>23</v>
      </c>
      <c r="C28" s="149" t="s">
        <v>272</v>
      </c>
      <c r="D28" s="158" t="s">
        <v>302</v>
      </c>
    </row>
    <row r="29" spans="2:4" ht="45" customHeight="1" thickBot="1">
      <c r="B29" s="155">
        <v>24</v>
      </c>
      <c r="C29" s="149" t="s">
        <v>273</v>
      </c>
      <c r="D29" s="158" t="s">
        <v>303</v>
      </c>
    </row>
    <row r="30" spans="2:4" ht="45" customHeight="1" thickBot="1">
      <c r="B30" s="155">
        <v>25</v>
      </c>
      <c r="C30" s="149" t="s">
        <v>274</v>
      </c>
      <c r="D30" s="158" t="s">
        <v>304</v>
      </c>
    </row>
    <row r="31" spans="2:4" ht="37.5" customHeight="1" thickBot="1">
      <c r="B31" s="155">
        <v>26</v>
      </c>
      <c r="C31" s="149" t="s">
        <v>442</v>
      </c>
      <c r="D31" s="158" t="s">
        <v>305</v>
      </c>
    </row>
    <row r="32" spans="2:4" ht="34.5" customHeight="1" thickBot="1">
      <c r="B32" s="155">
        <v>27</v>
      </c>
      <c r="C32" s="149" t="s">
        <v>276</v>
      </c>
      <c r="D32" s="158" t="s">
        <v>306</v>
      </c>
    </row>
    <row r="33" spans="2:4" ht="48.75" customHeight="1" thickBot="1">
      <c r="B33" s="155">
        <v>28</v>
      </c>
      <c r="C33" s="149" t="s">
        <v>277</v>
      </c>
      <c r="D33" s="158" t="s">
        <v>438</v>
      </c>
    </row>
    <row r="34" spans="2:4" ht="48" customHeight="1" thickBot="1">
      <c r="B34" s="156">
        <v>29</v>
      </c>
      <c r="C34" s="149" t="s">
        <v>441</v>
      </c>
      <c r="D34" s="158" t="s">
        <v>307</v>
      </c>
    </row>
    <row r="35" spans="2:4" ht="45.75" customHeight="1" thickBot="1">
      <c r="B35" s="191">
        <v>30</v>
      </c>
      <c r="C35" s="192" t="s">
        <v>440</v>
      </c>
      <c r="D35" s="193" t="s">
        <v>428</v>
      </c>
    </row>
    <row r="36" spans="2:5" ht="36.75" customHeight="1" thickBot="1">
      <c r="B36" s="191">
        <v>31</v>
      </c>
      <c r="C36" s="192" t="s">
        <v>439</v>
      </c>
      <c r="D36" s="193" t="s">
        <v>433</v>
      </c>
      <c r="E36" s="14"/>
    </row>
    <row r="37" spans="3:5" ht="15">
      <c r="C37" s="151"/>
      <c r="D37" s="14"/>
      <c r="E37" s="14"/>
    </row>
    <row r="38" ht="15">
      <c r="C38" s="145"/>
    </row>
    <row r="39" ht="15">
      <c r="C39" s="145" t="s">
        <v>247</v>
      </c>
    </row>
  </sheetData>
  <mergeCells count="7">
    <mergeCell ref="B16:B17"/>
    <mergeCell ref="D16:D17"/>
    <mergeCell ref="D3:D4"/>
    <mergeCell ref="I1:I2"/>
    <mergeCell ref="C16:C17"/>
    <mergeCell ref="C3:C4"/>
    <mergeCell ref="B1:G1"/>
  </mergeCells>
  <printOptions/>
  <pageMargins left="0.3937007874015748" right="0" top="0.3543307086614173" bottom="0.7480314960629921" header="0.31496062992125984" footer="0.1181102362204724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8"/>
  <sheetViews>
    <sheetView workbookViewId="0" topLeftCell="A1">
      <selection activeCell="C6" sqref="C6"/>
    </sheetView>
  </sheetViews>
  <sheetFormatPr defaultColWidth="9.140625" defaultRowHeight="15"/>
  <cols>
    <col min="2" max="2" width="4.140625" style="0" customWidth="1"/>
    <col min="3" max="3" width="61.421875" style="0" customWidth="1"/>
    <col min="4" max="4" width="12.57421875" style="0" customWidth="1"/>
  </cols>
  <sheetData>
    <row r="1" spans="2:7" ht="18.75" customHeight="1">
      <c r="B1" s="339" t="s">
        <v>310</v>
      </c>
      <c r="C1" s="339"/>
      <c r="D1" s="339"/>
      <c r="E1" s="339"/>
      <c r="F1" s="339"/>
      <c r="G1" s="165"/>
    </row>
    <row r="2" spans="3:7" ht="35.1" customHeight="1">
      <c r="C2" s="338" t="s">
        <v>308</v>
      </c>
      <c r="D2" s="338"/>
      <c r="E2" s="159"/>
      <c r="F2" s="159"/>
      <c r="G2" s="159"/>
    </row>
    <row r="3" spans="3:4" ht="16.5" thickBot="1">
      <c r="C3" s="146"/>
      <c r="D3" s="146"/>
    </row>
    <row r="4" spans="2:4" ht="24.95" customHeight="1">
      <c r="B4" s="340" t="s">
        <v>309</v>
      </c>
      <c r="C4" s="342" t="s">
        <v>248</v>
      </c>
      <c r="D4" s="344" t="s">
        <v>279</v>
      </c>
    </row>
    <row r="5" spans="2:4" ht="24.95" customHeight="1" thickBot="1">
      <c r="B5" s="341"/>
      <c r="C5" s="343"/>
      <c r="D5" s="345"/>
    </row>
    <row r="6" spans="2:4" ht="45" customHeight="1" thickBot="1">
      <c r="B6" s="162">
        <v>1</v>
      </c>
      <c r="C6" s="160" t="s">
        <v>250</v>
      </c>
      <c r="D6" s="157" t="s">
        <v>280</v>
      </c>
    </row>
    <row r="7" spans="2:4" ht="45" customHeight="1" thickBot="1">
      <c r="B7" s="162">
        <v>2</v>
      </c>
      <c r="C7" s="161" t="s">
        <v>253</v>
      </c>
      <c r="D7" s="158" t="s">
        <v>283</v>
      </c>
    </row>
    <row r="8" spans="2:4" ht="45" customHeight="1" thickBot="1">
      <c r="B8" s="162">
        <v>3</v>
      </c>
      <c r="C8" s="161" t="s">
        <v>254</v>
      </c>
      <c r="D8" s="158" t="s">
        <v>284</v>
      </c>
    </row>
    <row r="9" spans="2:4" ht="45" customHeight="1" thickBot="1">
      <c r="B9" s="162">
        <v>4</v>
      </c>
      <c r="C9" s="161" t="s">
        <v>256</v>
      </c>
      <c r="D9" s="158" t="s">
        <v>286</v>
      </c>
    </row>
    <row r="10" spans="2:4" ht="45" customHeight="1" thickBot="1">
      <c r="B10" s="162">
        <v>5</v>
      </c>
      <c r="C10" s="160" t="s">
        <v>259</v>
      </c>
      <c r="D10" s="158" t="s">
        <v>289</v>
      </c>
    </row>
    <row r="11" spans="2:4" ht="45" customHeight="1" thickBot="1">
      <c r="B11" s="162">
        <v>6</v>
      </c>
      <c r="C11" s="161" t="s">
        <v>260</v>
      </c>
      <c r="D11" s="158" t="s">
        <v>290</v>
      </c>
    </row>
    <row r="12" spans="2:4" ht="45" customHeight="1" thickBot="1">
      <c r="B12" s="162">
        <v>7</v>
      </c>
      <c r="C12" s="161" t="s">
        <v>264</v>
      </c>
      <c r="D12" s="158" t="s">
        <v>294</v>
      </c>
    </row>
    <row r="13" spans="2:4" ht="45" customHeight="1" thickBot="1">
      <c r="B13" s="162">
        <v>8</v>
      </c>
      <c r="C13" s="161" t="s">
        <v>266</v>
      </c>
      <c r="D13" s="158" t="s">
        <v>296</v>
      </c>
    </row>
    <row r="14" spans="2:4" ht="45" customHeight="1" thickBot="1">
      <c r="B14" s="162">
        <v>9</v>
      </c>
      <c r="C14" s="160" t="s">
        <v>268</v>
      </c>
      <c r="D14" s="158" t="s">
        <v>298</v>
      </c>
    </row>
    <row r="15" spans="2:4" ht="45" customHeight="1" thickBot="1">
      <c r="B15" s="163">
        <v>10</v>
      </c>
      <c r="C15" s="160" t="s">
        <v>271</v>
      </c>
      <c r="D15" s="158" t="s">
        <v>301</v>
      </c>
    </row>
    <row r="16" spans="2:4" ht="45" customHeight="1" thickBot="1">
      <c r="B16" s="162">
        <v>11</v>
      </c>
      <c r="C16" s="160" t="s">
        <v>273</v>
      </c>
      <c r="D16" s="158" t="s">
        <v>303</v>
      </c>
    </row>
    <row r="17" spans="2:4" ht="45" customHeight="1" thickBot="1">
      <c r="B17" s="162">
        <v>12</v>
      </c>
      <c r="C17" s="160" t="s">
        <v>274</v>
      </c>
      <c r="D17" s="158" t="s">
        <v>304</v>
      </c>
    </row>
    <row r="18" spans="2:4" ht="65.1" customHeight="1" thickBot="1">
      <c r="B18" s="164">
        <v>13</v>
      </c>
      <c r="C18" s="160" t="s">
        <v>277</v>
      </c>
      <c r="D18" s="158"/>
    </row>
  </sheetData>
  <mergeCells count="5">
    <mergeCell ref="B1:F1"/>
    <mergeCell ref="C2:D2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G34"/>
  <sheetViews>
    <sheetView workbookViewId="0" topLeftCell="A1">
      <selection activeCell="B3" sqref="B3:D33"/>
    </sheetView>
  </sheetViews>
  <sheetFormatPr defaultColWidth="9.140625" defaultRowHeight="15"/>
  <cols>
    <col min="2" max="2" width="3.7109375" style="0" customWidth="1"/>
    <col min="3" max="3" width="71.7109375" style="0" customWidth="1"/>
    <col min="4" max="4" width="12.7109375" style="0" customWidth="1"/>
  </cols>
  <sheetData>
    <row r="3" spans="2:7" ht="18.75" customHeight="1">
      <c r="B3" s="338" t="s">
        <v>311</v>
      </c>
      <c r="C3" s="338"/>
      <c r="D3" s="338"/>
      <c r="E3" s="165"/>
      <c r="F3" s="165"/>
      <c r="G3" s="165"/>
    </row>
    <row r="4" spans="2:7" ht="45" customHeight="1" thickBot="1">
      <c r="B4" s="346" t="s">
        <v>312</v>
      </c>
      <c r="C4" s="346"/>
      <c r="D4" s="167"/>
      <c r="E4" s="167"/>
      <c r="F4" s="167"/>
      <c r="G4" s="167"/>
    </row>
    <row r="5" spans="2:4" ht="15">
      <c r="B5" s="153"/>
      <c r="C5" s="335" t="s">
        <v>248</v>
      </c>
      <c r="D5" s="335" t="s">
        <v>279</v>
      </c>
    </row>
    <row r="6" spans="2:4" ht="15.75" thickBot="1">
      <c r="B6" s="154" t="s">
        <v>249</v>
      </c>
      <c r="C6" s="334"/>
      <c r="D6" s="334"/>
    </row>
    <row r="7" spans="2:4" ht="45" customHeight="1" thickBot="1">
      <c r="B7" s="155">
        <v>1</v>
      </c>
      <c r="C7" s="149" t="s">
        <v>250</v>
      </c>
      <c r="D7" s="157" t="s">
        <v>280</v>
      </c>
    </row>
    <row r="8" spans="2:4" ht="45" customHeight="1" thickBot="1">
      <c r="B8" s="155">
        <v>2</v>
      </c>
      <c r="C8" s="148" t="s">
        <v>251</v>
      </c>
      <c r="D8" s="158" t="s">
        <v>281</v>
      </c>
    </row>
    <row r="9" spans="2:4" ht="45" customHeight="1" thickBot="1">
      <c r="B9" s="155">
        <v>3</v>
      </c>
      <c r="C9" s="148" t="s">
        <v>252</v>
      </c>
      <c r="D9" s="158" t="s">
        <v>282</v>
      </c>
    </row>
    <row r="10" spans="2:4" ht="45" customHeight="1" thickBot="1">
      <c r="B10" s="155">
        <v>4</v>
      </c>
      <c r="C10" s="149" t="s">
        <v>255</v>
      </c>
      <c r="D10" s="158" t="s">
        <v>285</v>
      </c>
    </row>
    <row r="11" spans="2:4" ht="45" customHeight="1" thickBot="1">
      <c r="B11" s="155">
        <v>5</v>
      </c>
      <c r="C11" s="148" t="s">
        <v>256</v>
      </c>
      <c r="D11" s="158" t="s">
        <v>286</v>
      </c>
    </row>
    <row r="12" spans="2:4" ht="45" customHeight="1" thickBot="1">
      <c r="B12" s="155">
        <v>6</v>
      </c>
      <c r="C12" s="148" t="s">
        <v>257</v>
      </c>
      <c r="D12" s="158" t="s">
        <v>287</v>
      </c>
    </row>
    <row r="13" spans="2:4" ht="45" customHeight="1" thickBot="1">
      <c r="B13" s="155">
        <v>7</v>
      </c>
      <c r="C13" s="148" t="s">
        <v>258</v>
      </c>
      <c r="D13" s="158" t="s">
        <v>288</v>
      </c>
    </row>
    <row r="14" spans="2:4" ht="45" customHeight="1" thickBot="1">
      <c r="B14" s="155">
        <v>8</v>
      </c>
      <c r="C14" s="149" t="s">
        <v>259</v>
      </c>
      <c r="D14" s="158" t="s">
        <v>289</v>
      </c>
    </row>
    <row r="15" spans="2:4" ht="45" customHeight="1" thickBot="1">
      <c r="B15" s="155">
        <v>9</v>
      </c>
      <c r="C15" s="148" t="s">
        <v>260</v>
      </c>
      <c r="D15" s="158" t="s">
        <v>290</v>
      </c>
    </row>
    <row r="16" spans="2:4" ht="24.95" customHeight="1">
      <c r="B16" s="331">
        <v>10</v>
      </c>
      <c r="C16" s="337" t="s">
        <v>261</v>
      </c>
      <c r="D16" s="333" t="s">
        <v>291</v>
      </c>
    </row>
    <row r="17" spans="2:4" ht="24.95" customHeight="1" thickBot="1">
      <c r="B17" s="332"/>
      <c r="C17" s="334"/>
      <c r="D17" s="334"/>
    </row>
    <row r="18" spans="2:4" ht="45" customHeight="1" thickBot="1">
      <c r="B18" s="155">
        <v>11</v>
      </c>
      <c r="C18" s="148" t="s">
        <v>262</v>
      </c>
      <c r="D18" s="158" t="s">
        <v>292</v>
      </c>
    </row>
    <row r="19" spans="2:4" ht="45" customHeight="1" thickBot="1">
      <c r="B19" s="155">
        <v>12</v>
      </c>
      <c r="C19" s="148" t="s">
        <v>263</v>
      </c>
      <c r="D19" s="158" t="s">
        <v>293</v>
      </c>
    </row>
    <row r="20" spans="2:4" ht="45" customHeight="1" thickBot="1">
      <c r="B20" s="155">
        <v>13</v>
      </c>
      <c r="C20" s="148" t="s">
        <v>264</v>
      </c>
      <c r="D20" s="158" t="s">
        <v>294</v>
      </c>
    </row>
    <row r="21" spans="2:4" ht="45" customHeight="1" thickBot="1">
      <c r="B21" s="155">
        <v>14</v>
      </c>
      <c r="C21" s="148" t="s">
        <v>265</v>
      </c>
      <c r="D21" s="158" t="s">
        <v>295</v>
      </c>
    </row>
    <row r="22" spans="2:4" ht="45" customHeight="1" thickBot="1">
      <c r="B22" s="155">
        <v>15</v>
      </c>
      <c r="C22" s="148" t="s">
        <v>266</v>
      </c>
      <c r="D22" s="158" t="s">
        <v>296</v>
      </c>
    </row>
    <row r="23" spans="2:4" ht="45" customHeight="1" thickBot="1">
      <c r="B23" s="155">
        <v>16</v>
      </c>
      <c r="C23" s="149" t="s">
        <v>267</v>
      </c>
      <c r="D23" s="158" t="s">
        <v>297</v>
      </c>
    </row>
    <row r="24" spans="2:4" ht="45" customHeight="1" thickBot="1">
      <c r="B24" s="155">
        <v>17</v>
      </c>
      <c r="C24" s="149" t="s">
        <v>268</v>
      </c>
      <c r="D24" s="158" t="s">
        <v>298</v>
      </c>
    </row>
    <row r="25" spans="2:4" ht="45" customHeight="1" thickBot="1">
      <c r="B25" s="155">
        <v>18</v>
      </c>
      <c r="C25" s="149" t="s">
        <v>270</v>
      </c>
      <c r="D25" s="158" t="s">
        <v>300</v>
      </c>
    </row>
    <row r="26" spans="2:4" ht="45" customHeight="1" thickBot="1">
      <c r="B26" s="155">
        <v>19</v>
      </c>
      <c r="C26" s="149" t="s">
        <v>271</v>
      </c>
      <c r="D26" s="158" t="s">
        <v>301</v>
      </c>
    </row>
    <row r="27" spans="2:4" ht="45" customHeight="1" thickBot="1">
      <c r="B27" s="155">
        <v>20</v>
      </c>
      <c r="C27" s="149" t="s">
        <v>272</v>
      </c>
      <c r="D27" s="158" t="s">
        <v>302</v>
      </c>
    </row>
    <row r="28" spans="2:4" ht="45" customHeight="1" thickBot="1">
      <c r="B28" s="155">
        <v>21</v>
      </c>
      <c r="C28" s="149" t="s">
        <v>273</v>
      </c>
      <c r="D28" s="158" t="s">
        <v>303</v>
      </c>
    </row>
    <row r="29" spans="2:4" ht="45" customHeight="1" thickBot="1">
      <c r="B29" s="155">
        <v>22</v>
      </c>
      <c r="C29" s="149" t="s">
        <v>274</v>
      </c>
      <c r="D29" s="158" t="s">
        <v>304</v>
      </c>
    </row>
    <row r="30" spans="2:4" ht="45" customHeight="1" thickBot="1">
      <c r="B30" s="155">
        <v>23</v>
      </c>
      <c r="C30" s="149" t="s">
        <v>275</v>
      </c>
      <c r="D30" s="158" t="s">
        <v>305</v>
      </c>
    </row>
    <row r="31" spans="2:4" ht="45" customHeight="1" thickBot="1">
      <c r="B31" s="155">
        <v>24</v>
      </c>
      <c r="C31" s="149" t="s">
        <v>276</v>
      </c>
      <c r="D31" s="158" t="s">
        <v>306</v>
      </c>
    </row>
    <row r="32" spans="2:4" ht="45" customHeight="1" thickBot="1">
      <c r="B32" s="155">
        <v>25</v>
      </c>
      <c r="C32" s="149" t="s">
        <v>277</v>
      </c>
      <c r="D32" s="158" t="s">
        <v>321</v>
      </c>
    </row>
    <row r="33" spans="2:4" ht="35.1" customHeight="1" thickBot="1">
      <c r="B33" s="156">
        <v>26</v>
      </c>
      <c r="C33" s="149" t="s">
        <v>278</v>
      </c>
      <c r="D33" s="158" t="s">
        <v>307</v>
      </c>
    </row>
    <row r="34" spans="2:5" ht="15">
      <c r="B34" s="31"/>
      <c r="C34" s="150"/>
      <c r="D34" s="152"/>
      <c r="E34" s="14"/>
    </row>
  </sheetData>
  <mergeCells count="7">
    <mergeCell ref="B3:D3"/>
    <mergeCell ref="C5:C6"/>
    <mergeCell ref="D5:D6"/>
    <mergeCell ref="B16:B17"/>
    <mergeCell ref="C16:C17"/>
    <mergeCell ref="D16:D17"/>
    <mergeCell ref="B4:C4"/>
  </mergeCells>
  <printOptions/>
  <pageMargins left="0.31496062992125984" right="0.31496062992125984" top="0.7480314960629921" bottom="0.3543307086614173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3"/>
  <sheetViews>
    <sheetView workbookViewId="0" topLeftCell="A1">
      <selection activeCell="E9" sqref="E9"/>
    </sheetView>
  </sheetViews>
  <sheetFormatPr defaultColWidth="9.140625" defaultRowHeight="15"/>
  <cols>
    <col min="1" max="1" width="3.7109375" style="0" customWidth="1"/>
    <col min="2" max="2" width="71.7109375" style="0" customWidth="1"/>
    <col min="3" max="3" width="12.7109375" style="0" customWidth="1"/>
  </cols>
  <sheetData>
    <row r="3" spans="1:6" ht="18.75" customHeight="1">
      <c r="A3" s="348" t="s">
        <v>319</v>
      </c>
      <c r="B3" s="348"/>
      <c r="C3" s="348"/>
      <c r="D3" s="165"/>
      <c r="E3" s="165"/>
      <c r="F3" s="165"/>
    </row>
    <row r="4" spans="1:6" ht="20.25">
      <c r="A4" s="159"/>
      <c r="B4" s="171" t="s">
        <v>318</v>
      </c>
      <c r="C4" s="159"/>
      <c r="D4" s="159"/>
      <c r="E4" s="159"/>
      <c r="F4" s="159"/>
    </row>
    <row r="5" spans="1:6" ht="18.75">
      <c r="A5" s="159"/>
      <c r="B5" s="159"/>
      <c r="C5" s="159"/>
      <c r="D5" s="159"/>
      <c r="E5" s="159"/>
      <c r="F5" s="159"/>
    </row>
    <row r="6" spans="1:6" ht="37.5" customHeight="1">
      <c r="A6" s="159"/>
      <c r="B6" s="338" t="s">
        <v>320</v>
      </c>
      <c r="C6" s="338"/>
      <c r="D6" s="338"/>
      <c r="E6" s="159"/>
      <c r="F6" s="159"/>
    </row>
    <row r="7" spans="1:6" ht="24.95" customHeight="1" thickBot="1">
      <c r="A7" s="166"/>
      <c r="B7" s="168"/>
      <c r="C7" s="167"/>
      <c r="D7" s="167"/>
      <c r="E7" s="167"/>
      <c r="F7" s="167"/>
    </row>
    <row r="8" spans="1:3" ht="24.95" customHeight="1">
      <c r="A8" s="153"/>
      <c r="B8" s="344" t="s">
        <v>248</v>
      </c>
      <c r="C8" s="335" t="s">
        <v>279</v>
      </c>
    </row>
    <row r="9" spans="1:3" ht="24.95" customHeight="1" thickBot="1">
      <c r="A9" s="154" t="s">
        <v>249</v>
      </c>
      <c r="B9" s="347"/>
      <c r="C9" s="334"/>
    </row>
    <row r="10" spans="1:3" ht="50.1" customHeight="1" thickBot="1">
      <c r="A10" s="155">
        <v>1</v>
      </c>
      <c r="B10" s="170" t="s">
        <v>315</v>
      </c>
      <c r="C10" s="158" t="s">
        <v>284</v>
      </c>
    </row>
    <row r="11" spans="1:3" ht="50.1" customHeight="1" thickBot="1">
      <c r="A11" s="155">
        <v>2</v>
      </c>
      <c r="B11" s="170" t="s">
        <v>316</v>
      </c>
      <c r="C11" s="158" t="s">
        <v>299</v>
      </c>
    </row>
    <row r="12" spans="1:3" ht="65.1" customHeight="1" thickBot="1">
      <c r="A12" s="155">
        <v>3</v>
      </c>
      <c r="B12" s="170" t="s">
        <v>317</v>
      </c>
      <c r="C12" s="158" t="s">
        <v>300</v>
      </c>
    </row>
    <row r="13" spans="1:4" ht="15">
      <c r="A13" s="31"/>
      <c r="B13" s="150"/>
      <c r="C13" s="152"/>
      <c r="D13" s="14"/>
    </row>
  </sheetData>
  <mergeCells count="4">
    <mergeCell ref="B8:B9"/>
    <mergeCell ref="C8:C9"/>
    <mergeCell ref="A3:C3"/>
    <mergeCell ref="B6:D6"/>
  </mergeCells>
  <printOptions/>
  <pageMargins left="0.31496062992125984" right="0.31496062992125984" top="0.7480314960629921" bottom="0.3543307086614173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06"/>
  <sheetViews>
    <sheetView workbookViewId="0" topLeftCell="A76">
      <selection activeCell="C2" sqref="C2"/>
    </sheetView>
  </sheetViews>
  <sheetFormatPr defaultColWidth="9.140625" defaultRowHeight="15"/>
  <cols>
    <col min="1" max="1" width="0.42578125" style="0" customWidth="1"/>
    <col min="2" max="2" width="3.7109375" style="0" customWidth="1"/>
    <col min="3" max="6" width="15.7109375" style="0" customWidth="1"/>
    <col min="7" max="10" width="5.7109375" style="0" customWidth="1"/>
    <col min="12" max="12" width="11.421875" style="0" bestFit="1" customWidth="1"/>
  </cols>
  <sheetData>
    <row r="2" spans="2:11" ht="21">
      <c r="B2" s="174" t="s">
        <v>327</v>
      </c>
      <c r="C2" s="174"/>
      <c r="D2" s="174"/>
      <c r="E2" s="174"/>
      <c r="F2" s="174"/>
      <c r="G2" s="174"/>
      <c r="H2" s="174"/>
      <c r="I2" s="174"/>
      <c r="J2" s="90"/>
      <c r="K2" s="90"/>
    </row>
    <row r="3" spans="2:11" ht="21">
      <c r="B3" s="366" t="s">
        <v>401</v>
      </c>
      <c r="C3" s="366"/>
      <c r="D3" s="366"/>
      <c r="E3" s="366"/>
      <c r="F3" s="366"/>
      <c r="G3" s="366"/>
      <c r="H3" s="366"/>
      <c r="I3" s="366"/>
      <c r="J3" s="366"/>
      <c r="K3" s="176"/>
    </row>
    <row r="4" spans="2:11" ht="15">
      <c r="B4" s="29"/>
      <c r="C4" s="349" t="s">
        <v>322</v>
      </c>
      <c r="D4" s="350"/>
      <c r="E4" s="350"/>
      <c r="F4" s="351"/>
      <c r="G4" s="324" t="s">
        <v>328</v>
      </c>
      <c r="H4" s="324"/>
      <c r="I4" s="349" t="s">
        <v>331</v>
      </c>
      <c r="J4" s="351"/>
      <c r="K4" s="90"/>
    </row>
    <row r="5" spans="2:11" ht="15">
      <c r="B5" s="29" t="s">
        <v>309</v>
      </c>
      <c r="C5" s="321" t="s">
        <v>323</v>
      </c>
      <c r="D5" s="324"/>
      <c r="E5" s="324"/>
      <c r="F5" s="323"/>
      <c r="G5" s="176" t="s">
        <v>329</v>
      </c>
      <c r="H5" s="176"/>
      <c r="I5" s="321" t="s">
        <v>332</v>
      </c>
      <c r="J5" s="323"/>
      <c r="K5" s="90"/>
    </row>
    <row r="6" spans="2:11" ht="15">
      <c r="B6" s="27" t="s">
        <v>325</v>
      </c>
      <c r="C6" s="181"/>
      <c r="D6" s="181"/>
      <c r="E6" s="181"/>
      <c r="F6" s="28"/>
      <c r="G6" s="180" t="s">
        <v>330</v>
      </c>
      <c r="H6" s="175"/>
      <c r="I6" s="180" t="s">
        <v>324</v>
      </c>
      <c r="J6" s="179"/>
      <c r="K6" s="90"/>
    </row>
    <row r="7" spans="2:11" ht="15">
      <c r="B7" s="29">
        <v>1</v>
      </c>
      <c r="C7" s="321" t="s">
        <v>283</v>
      </c>
      <c r="D7" s="324"/>
      <c r="E7" s="324"/>
      <c r="F7" s="323"/>
      <c r="G7" s="352"/>
      <c r="H7" s="353"/>
      <c r="I7" s="177"/>
      <c r="J7" s="178"/>
      <c r="K7" s="90"/>
    </row>
    <row r="8" spans="2:11" ht="15">
      <c r="B8" s="29"/>
      <c r="C8" s="90" t="s">
        <v>354</v>
      </c>
      <c r="D8" s="90"/>
      <c r="E8" s="90"/>
      <c r="F8" s="173"/>
      <c r="G8" s="24"/>
      <c r="H8" s="23"/>
      <c r="I8" s="172"/>
      <c r="J8" s="173"/>
      <c r="K8" s="90"/>
    </row>
    <row r="9" spans="2:11" ht="15">
      <c r="B9" s="29"/>
      <c r="C9" s="90" t="s">
        <v>355</v>
      </c>
      <c r="D9" s="90"/>
      <c r="E9" s="90"/>
      <c r="F9" s="173"/>
      <c r="G9" s="24"/>
      <c r="H9" s="23"/>
      <c r="I9" s="172"/>
      <c r="J9" s="173"/>
      <c r="K9" s="90"/>
    </row>
    <row r="10" spans="2:12" ht="15">
      <c r="B10" s="27"/>
      <c r="C10" s="175" t="s">
        <v>356</v>
      </c>
      <c r="D10" s="175"/>
      <c r="E10" s="175"/>
      <c r="F10" s="179"/>
      <c r="G10" s="356">
        <v>7143709.56</v>
      </c>
      <c r="H10" s="357"/>
      <c r="I10" s="356">
        <v>1353469.36</v>
      </c>
      <c r="J10" s="362"/>
      <c r="K10" s="90"/>
      <c r="L10" s="187"/>
    </row>
    <row r="11" spans="2:11" ht="15">
      <c r="B11" s="29">
        <v>2</v>
      </c>
      <c r="C11" s="321" t="s">
        <v>284</v>
      </c>
      <c r="D11" s="324"/>
      <c r="E11" s="324"/>
      <c r="F11" s="323"/>
      <c r="G11" s="354"/>
      <c r="H11" s="323"/>
      <c r="I11" s="172"/>
      <c r="J11" s="173"/>
      <c r="K11" s="90"/>
    </row>
    <row r="12" spans="2:11" ht="15">
      <c r="B12" s="29"/>
      <c r="C12" s="90" t="s">
        <v>354</v>
      </c>
      <c r="D12" s="90"/>
      <c r="E12" s="90"/>
      <c r="F12" s="173"/>
      <c r="G12" s="24"/>
      <c r="H12" s="23"/>
      <c r="I12" s="172"/>
      <c r="J12" s="173"/>
      <c r="K12" s="90"/>
    </row>
    <row r="13" spans="2:11" ht="15">
      <c r="B13" s="29"/>
      <c r="C13" s="90" t="s">
        <v>355</v>
      </c>
      <c r="D13" s="90"/>
      <c r="E13" s="90"/>
      <c r="F13" s="173"/>
      <c r="G13" s="24"/>
      <c r="H13" s="23"/>
      <c r="I13" s="172"/>
      <c r="J13" s="173"/>
      <c r="K13" s="90"/>
    </row>
    <row r="14" spans="2:11" ht="15">
      <c r="B14" s="29"/>
      <c r="C14" s="176" t="s">
        <v>398</v>
      </c>
      <c r="D14" s="176"/>
      <c r="E14" s="176"/>
      <c r="F14" s="173"/>
      <c r="G14" s="358">
        <v>672400</v>
      </c>
      <c r="H14" s="359"/>
      <c r="I14" s="352">
        <v>319215.3</v>
      </c>
      <c r="J14" s="323"/>
      <c r="K14" s="90"/>
    </row>
    <row r="15" spans="2:11" ht="15">
      <c r="B15" s="27"/>
      <c r="C15" s="175" t="s">
        <v>399</v>
      </c>
      <c r="D15" s="175"/>
      <c r="E15" s="175"/>
      <c r="F15" s="179"/>
      <c r="G15" s="183"/>
      <c r="H15" s="184"/>
      <c r="I15" s="182"/>
      <c r="J15" s="28"/>
      <c r="K15" s="90"/>
    </row>
    <row r="16" spans="2:11" ht="15">
      <c r="B16" s="29">
        <v>3</v>
      </c>
      <c r="C16" s="321" t="s">
        <v>299</v>
      </c>
      <c r="D16" s="324"/>
      <c r="E16" s="324"/>
      <c r="F16" s="323"/>
      <c r="G16" s="321"/>
      <c r="H16" s="323"/>
      <c r="I16" s="172"/>
      <c r="J16" s="173"/>
      <c r="K16" s="90"/>
    </row>
    <row r="17" spans="2:11" ht="15">
      <c r="B17" s="29"/>
      <c r="C17" s="90" t="s">
        <v>351</v>
      </c>
      <c r="D17" s="90"/>
      <c r="E17" s="90"/>
      <c r="F17" s="173"/>
      <c r="G17" s="24"/>
      <c r="H17" s="23"/>
      <c r="I17" s="172"/>
      <c r="J17" s="173"/>
      <c r="K17" s="90"/>
    </row>
    <row r="18" spans="2:11" ht="15">
      <c r="B18" s="29"/>
      <c r="C18" s="176" t="s">
        <v>352</v>
      </c>
      <c r="D18" s="176"/>
      <c r="E18" s="176"/>
      <c r="F18" s="173"/>
      <c r="G18" s="354"/>
      <c r="H18" s="355"/>
      <c r="I18" s="172"/>
      <c r="J18" s="173"/>
      <c r="K18" s="90"/>
    </row>
    <row r="19" spans="2:11" ht="15">
      <c r="B19" s="27"/>
      <c r="C19" s="175" t="s">
        <v>353</v>
      </c>
      <c r="D19" s="175"/>
      <c r="E19" s="175"/>
      <c r="F19" s="179"/>
      <c r="G19" s="356">
        <v>434738</v>
      </c>
      <c r="H19" s="362"/>
      <c r="I19" s="180"/>
      <c r="J19" s="179"/>
      <c r="K19" s="90"/>
    </row>
    <row r="20" spans="2:11" ht="15">
      <c r="B20" s="29">
        <v>4</v>
      </c>
      <c r="C20" s="321" t="s">
        <v>333</v>
      </c>
      <c r="D20" s="324"/>
      <c r="E20" s="324"/>
      <c r="F20" s="323"/>
      <c r="G20" s="363"/>
      <c r="H20" s="364"/>
      <c r="I20" s="172"/>
      <c r="J20" s="173"/>
      <c r="K20" s="90"/>
    </row>
    <row r="21" spans="2:11" ht="15">
      <c r="B21" s="29"/>
      <c r="C21" s="90" t="s">
        <v>346</v>
      </c>
      <c r="D21" s="90"/>
      <c r="E21" s="176"/>
      <c r="F21" s="173"/>
      <c r="G21" s="24"/>
      <c r="H21" s="23"/>
      <c r="I21" s="172"/>
      <c r="J21" s="173"/>
      <c r="K21" s="90"/>
    </row>
    <row r="22" spans="2:10" ht="15">
      <c r="B22" s="27"/>
      <c r="C22" s="175" t="s">
        <v>350</v>
      </c>
      <c r="D22" s="175"/>
      <c r="E22" s="15"/>
      <c r="F22" s="21"/>
      <c r="G22" s="360">
        <v>501648</v>
      </c>
      <c r="H22" s="361"/>
      <c r="I22" s="356">
        <v>501647.03</v>
      </c>
      <c r="J22" s="357"/>
    </row>
    <row r="23" spans="2:10" ht="15">
      <c r="B23" s="29">
        <v>5</v>
      </c>
      <c r="C23" s="321" t="s">
        <v>334</v>
      </c>
      <c r="D23" s="324"/>
      <c r="E23" s="324"/>
      <c r="F23" s="323"/>
      <c r="G23" s="358"/>
      <c r="H23" s="359"/>
      <c r="I23" s="352"/>
      <c r="J23" s="323"/>
    </row>
    <row r="24" spans="2:10" ht="15">
      <c r="B24" s="29"/>
      <c r="C24" s="90" t="s">
        <v>348</v>
      </c>
      <c r="D24" s="90"/>
      <c r="E24" s="176"/>
      <c r="F24" s="173"/>
      <c r="G24" s="59"/>
      <c r="H24" s="20"/>
      <c r="I24" s="59"/>
      <c r="J24" s="20"/>
    </row>
    <row r="25" spans="2:10" ht="15">
      <c r="B25" s="27"/>
      <c r="C25" s="175" t="s">
        <v>349</v>
      </c>
      <c r="D25" s="175"/>
      <c r="E25" s="15"/>
      <c r="F25" s="21"/>
      <c r="G25" s="360">
        <v>1581500</v>
      </c>
      <c r="H25" s="361"/>
      <c r="I25" s="356">
        <v>1245355.57</v>
      </c>
      <c r="J25" s="362"/>
    </row>
    <row r="26" spans="2:10" ht="15">
      <c r="B26" s="29">
        <v>6</v>
      </c>
      <c r="C26" s="321" t="s">
        <v>335</v>
      </c>
      <c r="D26" s="324"/>
      <c r="E26" s="324"/>
      <c r="F26" s="323"/>
      <c r="G26" s="321"/>
      <c r="H26" s="323"/>
      <c r="I26" s="59"/>
      <c r="J26" s="20"/>
    </row>
    <row r="27" spans="2:10" ht="15">
      <c r="B27" s="29"/>
      <c r="C27" s="90" t="s">
        <v>326</v>
      </c>
      <c r="D27" s="90"/>
      <c r="E27" s="176"/>
      <c r="F27" s="173"/>
      <c r="G27" s="59"/>
      <c r="H27" s="20"/>
      <c r="I27" s="59"/>
      <c r="J27" s="20"/>
    </row>
    <row r="28" spans="2:10" ht="15">
      <c r="B28" s="17"/>
      <c r="C28" s="90" t="s">
        <v>336</v>
      </c>
      <c r="D28" s="90"/>
      <c r="E28" s="14"/>
      <c r="F28" s="20"/>
      <c r="G28" s="59"/>
      <c r="H28" s="20"/>
      <c r="I28" s="59"/>
      <c r="J28" s="20"/>
    </row>
    <row r="29" spans="2:10" ht="15">
      <c r="B29" s="18"/>
      <c r="C29" s="175" t="s">
        <v>337</v>
      </c>
      <c r="D29" s="175"/>
      <c r="E29" s="15"/>
      <c r="F29" s="21"/>
      <c r="G29" s="356">
        <v>1198000</v>
      </c>
      <c r="H29" s="362"/>
      <c r="I29" s="356">
        <v>857252.9</v>
      </c>
      <c r="J29" s="362"/>
    </row>
    <row r="30" spans="2:10" ht="15">
      <c r="B30" s="29"/>
      <c r="C30" s="321" t="s">
        <v>338</v>
      </c>
      <c r="D30" s="324"/>
      <c r="E30" s="324"/>
      <c r="F30" s="323"/>
      <c r="G30" s="59"/>
      <c r="H30" s="20"/>
      <c r="I30" s="59"/>
      <c r="J30" s="20"/>
    </row>
    <row r="31" spans="2:10" ht="15">
      <c r="B31" s="29">
        <v>7</v>
      </c>
      <c r="C31" s="90" t="s">
        <v>346</v>
      </c>
      <c r="D31" s="90"/>
      <c r="E31" s="176"/>
      <c r="F31" s="173"/>
      <c r="G31" s="59"/>
      <c r="H31" s="20"/>
      <c r="I31" s="59"/>
      <c r="J31" s="20"/>
    </row>
    <row r="32" spans="2:10" ht="15">
      <c r="B32" s="29"/>
      <c r="C32" s="90" t="s">
        <v>347</v>
      </c>
      <c r="D32" s="90"/>
      <c r="E32" s="14"/>
      <c r="F32" s="20"/>
      <c r="G32" s="59"/>
      <c r="H32" s="20"/>
      <c r="I32" s="59"/>
      <c r="J32" s="20"/>
    </row>
    <row r="33" spans="2:10" ht="15">
      <c r="B33" s="27"/>
      <c r="C33" s="175" t="s">
        <v>339</v>
      </c>
      <c r="D33" s="175"/>
      <c r="E33" s="15"/>
      <c r="F33" s="21"/>
      <c r="G33" s="356">
        <v>5824724.5</v>
      </c>
      <c r="H33" s="362"/>
      <c r="I33" s="356">
        <v>1629036.5</v>
      </c>
      <c r="J33" s="362"/>
    </row>
    <row r="34" spans="2:10" ht="15">
      <c r="B34" s="29">
        <v>8</v>
      </c>
      <c r="C34" s="321" t="s">
        <v>400</v>
      </c>
      <c r="D34" s="324"/>
      <c r="E34" s="324"/>
      <c r="F34" s="323"/>
      <c r="G34" s="59"/>
      <c r="H34" s="20"/>
      <c r="I34" s="59"/>
      <c r="J34" s="20"/>
    </row>
    <row r="35" spans="2:10" ht="15">
      <c r="B35" s="29"/>
      <c r="C35" s="90" t="s">
        <v>326</v>
      </c>
      <c r="D35" s="90"/>
      <c r="E35" s="176"/>
      <c r="F35" s="173"/>
      <c r="G35" s="59"/>
      <c r="H35" s="20"/>
      <c r="I35" s="59"/>
      <c r="J35" s="20"/>
    </row>
    <row r="36" spans="2:10" ht="15">
      <c r="B36" s="29"/>
      <c r="C36" s="176" t="s">
        <v>340</v>
      </c>
      <c r="D36" s="176"/>
      <c r="E36" s="14"/>
      <c r="F36" s="20"/>
      <c r="G36" s="59"/>
      <c r="H36" s="20"/>
      <c r="I36" s="59"/>
      <c r="J36" s="20"/>
    </row>
    <row r="37" spans="2:10" ht="15">
      <c r="B37" s="18"/>
      <c r="C37" s="175" t="s">
        <v>341</v>
      </c>
      <c r="D37" s="175"/>
      <c r="E37" s="15"/>
      <c r="F37" s="21"/>
      <c r="G37" s="356">
        <v>799280</v>
      </c>
      <c r="H37" s="362"/>
      <c r="I37" s="356">
        <v>31659.88</v>
      </c>
      <c r="J37" s="362"/>
    </row>
    <row r="38" spans="2:10" ht="15">
      <c r="B38" s="29">
        <v>9</v>
      </c>
      <c r="C38" s="321" t="s">
        <v>342</v>
      </c>
      <c r="D38" s="324"/>
      <c r="E38" s="324"/>
      <c r="F38" s="323"/>
      <c r="G38" s="59"/>
      <c r="H38" s="20"/>
      <c r="I38" s="59"/>
      <c r="J38" s="20"/>
    </row>
    <row r="39" spans="2:10" ht="15">
      <c r="B39" s="29"/>
      <c r="C39" s="90" t="s">
        <v>343</v>
      </c>
      <c r="D39" s="90"/>
      <c r="E39" s="176"/>
      <c r="F39" s="173"/>
      <c r="G39" s="59"/>
      <c r="H39" s="20"/>
      <c r="I39" s="59"/>
      <c r="J39" s="20"/>
    </row>
    <row r="40" spans="2:10" ht="15">
      <c r="B40" s="29"/>
      <c r="C40" s="90" t="s">
        <v>344</v>
      </c>
      <c r="D40" s="90"/>
      <c r="E40" s="14"/>
      <c r="F40" s="20"/>
      <c r="G40" s="59"/>
      <c r="H40" s="20"/>
      <c r="I40" s="59"/>
      <c r="J40" s="20"/>
    </row>
    <row r="41" spans="2:10" ht="15">
      <c r="B41" s="27"/>
      <c r="C41" s="175" t="s">
        <v>345</v>
      </c>
      <c r="D41" s="175"/>
      <c r="E41" s="15"/>
      <c r="F41" s="21"/>
      <c r="G41" s="356">
        <v>4435752.5</v>
      </c>
      <c r="H41" s="362"/>
      <c r="I41" s="356">
        <v>1266807.27</v>
      </c>
      <c r="J41" s="362"/>
    </row>
    <row r="42" spans="1:10" ht="15">
      <c r="A42" s="59"/>
      <c r="B42" s="34">
        <v>10</v>
      </c>
      <c r="C42" s="350" t="s">
        <v>360</v>
      </c>
      <c r="D42" s="350"/>
      <c r="E42" s="350"/>
      <c r="F42" s="351"/>
      <c r="G42" s="14"/>
      <c r="H42" s="19"/>
      <c r="I42" s="59"/>
      <c r="J42" s="19"/>
    </row>
    <row r="43" spans="1:10" ht="15">
      <c r="A43" s="59"/>
      <c r="B43" s="29"/>
      <c r="C43" s="176" t="s">
        <v>346</v>
      </c>
      <c r="D43" s="176"/>
      <c r="E43" s="176"/>
      <c r="F43" s="173"/>
      <c r="H43" s="20"/>
      <c r="I43" s="59"/>
      <c r="J43" s="20"/>
    </row>
    <row r="44" spans="1:10" ht="15">
      <c r="A44" s="59"/>
      <c r="B44" s="29"/>
      <c r="C44" s="176" t="s">
        <v>357</v>
      </c>
      <c r="D44" s="176"/>
      <c r="E44" s="14"/>
      <c r="F44" s="20"/>
      <c r="G44" s="14"/>
      <c r="H44" s="20"/>
      <c r="I44" s="59"/>
      <c r="J44" s="20"/>
    </row>
    <row r="45" spans="1:10" ht="15">
      <c r="A45" s="59"/>
      <c r="B45" s="29"/>
      <c r="C45" s="176" t="s">
        <v>358</v>
      </c>
      <c r="D45" s="176"/>
      <c r="E45" s="14"/>
      <c r="F45" s="20"/>
      <c r="G45" s="14"/>
      <c r="H45" s="20"/>
      <c r="I45" s="59"/>
      <c r="J45" s="20"/>
    </row>
    <row r="46" spans="1:10" ht="15">
      <c r="A46" s="59"/>
      <c r="B46" s="27"/>
      <c r="C46" s="175" t="s">
        <v>359</v>
      </c>
      <c r="D46" s="175"/>
      <c r="E46" s="15"/>
      <c r="F46" s="21"/>
      <c r="G46" s="356">
        <v>935791.5</v>
      </c>
      <c r="H46" s="362"/>
      <c r="I46" s="62"/>
      <c r="J46" s="21"/>
    </row>
    <row r="47" spans="1:10" ht="15">
      <c r="A47" s="59"/>
      <c r="B47" s="29">
        <v>11</v>
      </c>
      <c r="C47" s="350" t="s">
        <v>361</v>
      </c>
      <c r="D47" s="350"/>
      <c r="E47" s="350"/>
      <c r="F47" s="351"/>
      <c r="H47" s="20"/>
      <c r="I47" s="59"/>
      <c r="J47" s="20"/>
    </row>
    <row r="48" spans="1:10" ht="15">
      <c r="A48" s="59"/>
      <c r="B48" s="29"/>
      <c r="C48" s="176" t="s">
        <v>346</v>
      </c>
      <c r="D48" s="176"/>
      <c r="E48" s="176"/>
      <c r="F48" s="173"/>
      <c r="H48" s="20"/>
      <c r="I48" s="59"/>
      <c r="J48" s="20"/>
    </row>
    <row r="49" spans="1:10" ht="15">
      <c r="A49" s="59"/>
      <c r="B49" s="29"/>
      <c r="C49" s="185" t="s">
        <v>362</v>
      </c>
      <c r="D49" s="14"/>
      <c r="E49" s="14"/>
      <c r="F49" s="20"/>
      <c r="H49" s="20"/>
      <c r="I49" s="59"/>
      <c r="J49" s="20"/>
    </row>
    <row r="50" spans="1:10" ht="15">
      <c r="A50" s="59"/>
      <c r="B50" s="17"/>
      <c r="C50" s="185" t="s">
        <v>363</v>
      </c>
      <c r="D50" s="14"/>
      <c r="E50" s="14"/>
      <c r="F50" s="20"/>
      <c r="G50" s="14"/>
      <c r="H50" s="20"/>
      <c r="I50" s="59"/>
      <c r="J50" s="20"/>
    </row>
    <row r="51" spans="1:10" ht="15">
      <c r="A51" s="59"/>
      <c r="B51" s="18"/>
      <c r="C51" s="186" t="s">
        <v>364</v>
      </c>
      <c r="D51" s="15"/>
      <c r="E51" s="15"/>
      <c r="F51" s="21"/>
      <c r="G51" s="356">
        <v>4352892.8</v>
      </c>
      <c r="H51" s="362"/>
      <c r="I51" s="356">
        <v>3260225.58</v>
      </c>
      <c r="J51" s="362"/>
    </row>
    <row r="52" spans="1:10" ht="15">
      <c r="A52" s="59"/>
      <c r="B52" s="17">
        <v>12</v>
      </c>
      <c r="C52" s="350" t="s">
        <v>365</v>
      </c>
      <c r="D52" s="350"/>
      <c r="E52" s="350"/>
      <c r="F52" s="351"/>
      <c r="H52" s="20"/>
      <c r="I52" s="59"/>
      <c r="J52" s="20"/>
    </row>
    <row r="53" spans="1:10" ht="15">
      <c r="A53" s="59"/>
      <c r="B53" s="17"/>
      <c r="C53" s="176" t="s">
        <v>346</v>
      </c>
      <c r="D53" s="176"/>
      <c r="E53" s="176"/>
      <c r="F53" s="173"/>
      <c r="H53" s="20"/>
      <c r="I53" s="59"/>
      <c r="J53" s="20"/>
    </row>
    <row r="54" spans="1:10" ht="15">
      <c r="A54" s="59"/>
      <c r="B54" s="17"/>
      <c r="C54" s="185" t="s">
        <v>366</v>
      </c>
      <c r="D54" s="14"/>
      <c r="E54" s="14"/>
      <c r="F54" s="20"/>
      <c r="G54" s="14"/>
      <c r="H54" s="20"/>
      <c r="I54" s="59"/>
      <c r="J54" s="20"/>
    </row>
    <row r="55" spans="1:10" ht="15">
      <c r="A55" s="59"/>
      <c r="B55" s="18"/>
      <c r="C55" s="186" t="s">
        <v>367</v>
      </c>
      <c r="D55" s="15"/>
      <c r="E55" s="15"/>
      <c r="F55" s="21"/>
      <c r="G55" s="356">
        <v>413500</v>
      </c>
      <c r="H55" s="362"/>
      <c r="I55" s="356">
        <v>244834.3</v>
      </c>
      <c r="J55" s="362"/>
    </row>
    <row r="56" spans="1:10" ht="15">
      <c r="A56" s="59"/>
      <c r="B56" s="16">
        <v>13</v>
      </c>
      <c r="C56" s="350" t="s">
        <v>371</v>
      </c>
      <c r="D56" s="350"/>
      <c r="E56" s="350"/>
      <c r="F56" s="351"/>
      <c r="H56" s="19"/>
      <c r="I56" s="59"/>
      <c r="J56" s="19"/>
    </row>
    <row r="57" spans="1:10" ht="15">
      <c r="A57" s="59"/>
      <c r="B57" s="17"/>
      <c r="C57" s="176" t="s">
        <v>351</v>
      </c>
      <c r="D57" s="176"/>
      <c r="E57" s="176"/>
      <c r="F57" s="173"/>
      <c r="H57" s="20"/>
      <c r="I57" s="59"/>
      <c r="J57" s="20"/>
    </row>
    <row r="58" spans="2:10" ht="15">
      <c r="B58" s="17"/>
      <c r="C58" s="185" t="s">
        <v>368</v>
      </c>
      <c r="F58" s="20"/>
      <c r="H58" s="20"/>
      <c r="I58" s="59"/>
      <c r="J58" s="20"/>
    </row>
    <row r="59" spans="2:10" ht="15">
      <c r="B59" s="18"/>
      <c r="C59" s="186" t="s">
        <v>369</v>
      </c>
      <c r="D59" s="15"/>
      <c r="E59" s="15"/>
      <c r="F59" s="21"/>
      <c r="G59" s="356">
        <v>98000</v>
      </c>
      <c r="H59" s="362"/>
      <c r="I59" s="356">
        <v>48000</v>
      </c>
      <c r="J59" s="362"/>
    </row>
    <row r="60" spans="2:10" ht="15">
      <c r="B60" s="16">
        <v>14</v>
      </c>
      <c r="C60" s="350" t="s">
        <v>372</v>
      </c>
      <c r="D60" s="350"/>
      <c r="E60" s="350"/>
      <c r="F60" s="351"/>
      <c r="H60" s="20"/>
      <c r="I60" s="59"/>
      <c r="J60" s="20"/>
    </row>
    <row r="61" spans="2:10" ht="15">
      <c r="B61" s="17"/>
      <c r="C61" s="176" t="s">
        <v>351</v>
      </c>
      <c r="D61" s="176"/>
      <c r="E61" s="176"/>
      <c r="F61" s="173"/>
      <c r="G61" s="59"/>
      <c r="H61" s="20"/>
      <c r="I61" s="59"/>
      <c r="J61" s="20"/>
    </row>
    <row r="62" spans="2:10" ht="15">
      <c r="B62" s="18"/>
      <c r="C62" s="186" t="s">
        <v>370</v>
      </c>
      <c r="D62" s="15"/>
      <c r="E62" s="15"/>
      <c r="F62" s="21"/>
      <c r="G62" s="356">
        <v>500000</v>
      </c>
      <c r="H62" s="362"/>
      <c r="I62" s="62"/>
      <c r="J62" s="21"/>
    </row>
    <row r="63" spans="2:10" ht="15">
      <c r="B63" s="17">
        <v>15</v>
      </c>
      <c r="C63" s="350" t="s">
        <v>375</v>
      </c>
      <c r="D63" s="350"/>
      <c r="E63" s="350"/>
      <c r="F63" s="351"/>
      <c r="G63" s="59"/>
      <c r="H63" s="20"/>
      <c r="I63" s="59"/>
      <c r="J63" s="20"/>
    </row>
    <row r="64" spans="2:10" ht="15">
      <c r="B64" s="17"/>
      <c r="C64" s="176" t="s">
        <v>351</v>
      </c>
      <c r="D64" s="176"/>
      <c r="E64" s="176"/>
      <c r="F64" s="173"/>
      <c r="G64" s="59"/>
      <c r="H64" s="20"/>
      <c r="I64" s="59"/>
      <c r="J64" s="20"/>
    </row>
    <row r="65" spans="2:10" ht="15">
      <c r="B65" s="17"/>
      <c r="C65" s="185" t="s">
        <v>373</v>
      </c>
      <c r="F65" s="20"/>
      <c r="G65" s="59"/>
      <c r="H65" s="20"/>
      <c r="I65" s="59"/>
      <c r="J65" s="20"/>
    </row>
    <row r="66" spans="2:10" ht="15">
      <c r="B66" s="18"/>
      <c r="C66" s="186" t="s">
        <v>374</v>
      </c>
      <c r="D66" s="15"/>
      <c r="E66" s="15"/>
      <c r="F66" s="21"/>
      <c r="G66" s="356">
        <v>113600</v>
      </c>
      <c r="H66" s="357"/>
      <c r="I66" s="356">
        <v>53265.67</v>
      </c>
      <c r="J66" s="362"/>
    </row>
    <row r="67" spans="2:10" ht="15">
      <c r="B67" s="17">
        <v>16</v>
      </c>
      <c r="C67" s="350" t="s">
        <v>376</v>
      </c>
      <c r="D67" s="350"/>
      <c r="E67" s="350"/>
      <c r="F67" s="351"/>
      <c r="G67" s="59"/>
      <c r="H67" s="20"/>
      <c r="I67" s="59"/>
      <c r="J67" s="20"/>
    </row>
    <row r="68" spans="2:10" ht="15">
      <c r="B68" s="17"/>
      <c r="C68" s="176" t="s">
        <v>351</v>
      </c>
      <c r="D68" s="176"/>
      <c r="E68" s="176"/>
      <c r="F68" s="173"/>
      <c r="G68" s="59"/>
      <c r="H68" s="20"/>
      <c r="I68" s="59"/>
      <c r="J68" s="20"/>
    </row>
    <row r="69" spans="2:10" ht="15">
      <c r="B69" s="17"/>
      <c r="C69" s="185" t="s">
        <v>377</v>
      </c>
      <c r="F69" s="20"/>
      <c r="G69" s="59"/>
      <c r="H69" s="20"/>
      <c r="I69" s="59"/>
      <c r="J69" s="20"/>
    </row>
    <row r="70" spans="2:10" ht="15">
      <c r="B70" s="17"/>
      <c r="C70" s="185" t="s">
        <v>378</v>
      </c>
      <c r="F70" s="20"/>
      <c r="G70" s="59"/>
      <c r="H70" s="20"/>
      <c r="I70" s="59"/>
      <c r="J70" s="20"/>
    </row>
    <row r="71" spans="2:10" ht="15">
      <c r="B71" s="18"/>
      <c r="C71" s="186" t="s">
        <v>379</v>
      </c>
      <c r="D71" s="15"/>
      <c r="E71" s="15"/>
      <c r="F71" s="21"/>
      <c r="G71" s="356">
        <v>6000</v>
      </c>
      <c r="H71" s="362"/>
      <c r="I71" s="356">
        <v>6000</v>
      </c>
      <c r="J71" s="362"/>
    </row>
    <row r="72" spans="2:10" ht="15">
      <c r="B72" s="17">
        <v>17</v>
      </c>
      <c r="C72" s="350" t="s">
        <v>390</v>
      </c>
      <c r="D72" s="350"/>
      <c r="E72" s="350"/>
      <c r="F72" s="351"/>
      <c r="G72" s="59"/>
      <c r="H72" s="20"/>
      <c r="I72" s="59"/>
      <c r="J72" s="20"/>
    </row>
    <row r="73" spans="2:10" ht="15">
      <c r="B73" s="17"/>
      <c r="C73" s="176" t="s">
        <v>351</v>
      </c>
      <c r="D73" s="176"/>
      <c r="E73" s="176"/>
      <c r="F73" s="173"/>
      <c r="G73" s="59"/>
      <c r="H73" s="20"/>
      <c r="I73" s="59"/>
      <c r="J73" s="20"/>
    </row>
    <row r="74" spans="2:10" ht="15">
      <c r="B74" s="17"/>
      <c r="C74" s="185" t="s">
        <v>380</v>
      </c>
      <c r="F74" s="20"/>
      <c r="G74" s="59"/>
      <c r="H74" s="20"/>
      <c r="I74" s="59"/>
      <c r="J74" s="20"/>
    </row>
    <row r="75" spans="2:10" ht="15">
      <c r="B75" s="18"/>
      <c r="C75" s="186" t="s">
        <v>381</v>
      </c>
      <c r="D75" s="15"/>
      <c r="E75" s="15"/>
      <c r="F75" s="21"/>
      <c r="G75" s="356">
        <v>1162000</v>
      </c>
      <c r="H75" s="362"/>
      <c r="I75" s="356">
        <v>152800</v>
      </c>
      <c r="J75" s="362"/>
    </row>
    <row r="76" spans="2:10" ht="15">
      <c r="B76" s="16">
        <v>18</v>
      </c>
      <c r="C76" s="350" t="s">
        <v>382</v>
      </c>
      <c r="D76" s="350"/>
      <c r="E76" s="350"/>
      <c r="F76" s="351"/>
      <c r="G76" s="14"/>
      <c r="H76" s="19"/>
      <c r="I76" s="59"/>
      <c r="J76" s="19"/>
    </row>
    <row r="77" spans="2:10" ht="15">
      <c r="B77" s="17"/>
      <c r="C77" s="176" t="s">
        <v>351</v>
      </c>
      <c r="D77" s="176"/>
      <c r="E77" s="176"/>
      <c r="F77" s="173"/>
      <c r="G77" s="14"/>
      <c r="H77" s="20"/>
      <c r="I77" s="59"/>
      <c r="J77" s="20"/>
    </row>
    <row r="78" spans="2:10" ht="15">
      <c r="B78" s="17"/>
      <c r="C78" s="185" t="s">
        <v>383</v>
      </c>
      <c r="F78" s="20"/>
      <c r="H78" s="20"/>
      <c r="I78" s="59"/>
      <c r="J78" s="20"/>
    </row>
    <row r="79" spans="2:10" ht="15">
      <c r="B79" s="18"/>
      <c r="C79" s="186" t="s">
        <v>384</v>
      </c>
      <c r="D79" s="15"/>
      <c r="E79" s="15"/>
      <c r="F79" s="21"/>
      <c r="G79" s="356">
        <v>163150</v>
      </c>
      <c r="H79" s="362"/>
      <c r="I79" s="330"/>
      <c r="J79" s="362"/>
    </row>
    <row r="80" spans="2:10" ht="15">
      <c r="B80" s="17">
        <v>19</v>
      </c>
      <c r="C80" s="350" t="s">
        <v>385</v>
      </c>
      <c r="D80" s="350"/>
      <c r="E80" s="350"/>
      <c r="F80" s="351"/>
      <c r="H80" s="20"/>
      <c r="I80" s="59"/>
      <c r="J80" s="20"/>
    </row>
    <row r="81" spans="2:10" ht="15">
      <c r="B81" s="17"/>
      <c r="C81" s="176" t="s">
        <v>351</v>
      </c>
      <c r="D81" s="176"/>
      <c r="E81" s="176"/>
      <c r="F81" s="173"/>
      <c r="H81" s="20"/>
      <c r="I81" s="59"/>
      <c r="J81" s="20"/>
    </row>
    <row r="82" spans="2:10" ht="15">
      <c r="B82" s="17"/>
      <c r="C82" s="185" t="s">
        <v>386</v>
      </c>
      <c r="F82" s="20"/>
      <c r="H82" s="20"/>
      <c r="I82" s="59"/>
      <c r="J82" s="20"/>
    </row>
    <row r="83" spans="2:10" ht="15">
      <c r="B83" s="17"/>
      <c r="C83" s="185" t="s">
        <v>387</v>
      </c>
      <c r="F83" s="20"/>
      <c r="H83" s="20"/>
      <c r="I83" s="59"/>
      <c r="J83" s="20"/>
    </row>
    <row r="84" spans="2:10" ht="15">
      <c r="B84" s="17"/>
      <c r="C84" s="185" t="s">
        <v>388</v>
      </c>
      <c r="D84" s="14"/>
      <c r="E84" s="14"/>
      <c r="F84" s="20"/>
      <c r="G84" s="14"/>
      <c r="H84" s="20"/>
      <c r="I84" s="59"/>
      <c r="J84" s="20"/>
    </row>
    <row r="85" spans="2:10" ht="15">
      <c r="B85" s="18"/>
      <c r="C85" s="186" t="s">
        <v>389</v>
      </c>
      <c r="D85" s="15"/>
      <c r="E85" s="15"/>
      <c r="F85" s="21"/>
      <c r="G85" s="356">
        <v>201688</v>
      </c>
      <c r="H85" s="362"/>
      <c r="I85" s="356">
        <v>201248</v>
      </c>
      <c r="J85" s="362"/>
    </row>
    <row r="86" spans="2:10" ht="15">
      <c r="B86" s="16">
        <v>20</v>
      </c>
      <c r="C86" s="350" t="s">
        <v>391</v>
      </c>
      <c r="D86" s="350"/>
      <c r="E86" s="350"/>
      <c r="F86" s="351"/>
      <c r="H86" s="19"/>
      <c r="I86" s="59"/>
      <c r="J86" s="19"/>
    </row>
    <row r="87" spans="2:10" ht="15">
      <c r="B87" s="17"/>
      <c r="C87" s="176" t="s">
        <v>351</v>
      </c>
      <c r="D87" s="176"/>
      <c r="E87" s="176"/>
      <c r="F87" s="173"/>
      <c r="H87" s="20"/>
      <c r="I87" s="59"/>
      <c r="J87" s="20"/>
    </row>
    <row r="88" spans="2:10" ht="15">
      <c r="B88" s="18"/>
      <c r="C88" s="186" t="s">
        <v>392</v>
      </c>
      <c r="D88" s="15"/>
      <c r="E88" s="15"/>
      <c r="F88" s="21"/>
      <c r="G88" s="356">
        <v>155928</v>
      </c>
      <c r="H88" s="362"/>
      <c r="I88" s="356">
        <v>74903</v>
      </c>
      <c r="J88" s="362"/>
    </row>
    <row r="89" spans="2:10" ht="15">
      <c r="B89" s="17">
        <v>21</v>
      </c>
      <c r="C89" s="350" t="s">
        <v>397</v>
      </c>
      <c r="D89" s="350"/>
      <c r="E89" s="350"/>
      <c r="F89" s="351"/>
      <c r="H89" s="20"/>
      <c r="I89" s="59"/>
      <c r="J89" s="20"/>
    </row>
    <row r="90" spans="2:10" ht="15">
      <c r="B90" s="17"/>
      <c r="C90" s="176" t="s">
        <v>351</v>
      </c>
      <c r="D90" s="176"/>
      <c r="E90" s="176"/>
      <c r="F90" s="173"/>
      <c r="H90" s="20"/>
      <c r="I90" s="59"/>
      <c r="J90" s="20"/>
    </row>
    <row r="91" spans="2:10" ht="15">
      <c r="B91" s="17"/>
      <c r="C91" s="185" t="s">
        <v>393</v>
      </c>
      <c r="F91" s="20"/>
      <c r="H91" s="20"/>
      <c r="I91" s="59"/>
      <c r="J91" s="20"/>
    </row>
    <row r="92" spans="2:10" ht="15">
      <c r="B92" s="17"/>
      <c r="C92" s="185" t="s">
        <v>394</v>
      </c>
      <c r="F92" s="20"/>
      <c r="H92" s="20"/>
      <c r="I92" s="59"/>
      <c r="J92" s="20"/>
    </row>
    <row r="93" spans="2:10" ht="15">
      <c r="B93" s="17"/>
      <c r="C93" s="185" t="s">
        <v>395</v>
      </c>
      <c r="D93" s="14"/>
      <c r="E93" s="14"/>
      <c r="F93" s="20"/>
      <c r="G93" s="14"/>
      <c r="H93" s="20"/>
      <c r="I93" s="59"/>
      <c r="J93" s="20"/>
    </row>
    <row r="94" spans="2:10" ht="15">
      <c r="B94" s="18"/>
      <c r="C94" s="186" t="s">
        <v>396</v>
      </c>
      <c r="D94" s="15"/>
      <c r="E94" s="15"/>
      <c r="F94" s="21"/>
      <c r="G94" s="356">
        <v>790087.69</v>
      </c>
      <c r="H94" s="362"/>
      <c r="I94" s="356">
        <v>743759.69</v>
      </c>
      <c r="J94" s="362"/>
    </row>
    <row r="95" spans="2:11" ht="15">
      <c r="B95" s="14"/>
      <c r="C95" s="324"/>
      <c r="D95" s="324"/>
      <c r="E95" s="324"/>
      <c r="F95" s="324"/>
      <c r="G95" s="14"/>
      <c r="H95" s="14"/>
      <c r="I95" s="14"/>
      <c r="J95" s="14"/>
      <c r="K95" s="14"/>
    </row>
    <row r="96" spans="2:11" ht="15">
      <c r="B96" s="14"/>
      <c r="C96" s="176"/>
      <c r="D96" s="176"/>
      <c r="E96" s="176"/>
      <c r="F96" s="176"/>
      <c r="G96" s="14"/>
      <c r="H96" s="14"/>
      <c r="I96" s="14"/>
      <c r="J96" s="14"/>
      <c r="K96" s="14"/>
    </row>
    <row r="97" spans="2:11" ht="15"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2:11" ht="15"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2:11" ht="15">
      <c r="B99" s="14"/>
      <c r="C99" s="14"/>
      <c r="D99" s="14"/>
      <c r="E99" s="14"/>
      <c r="F99" s="14"/>
      <c r="G99" s="365"/>
      <c r="H99" s="324"/>
      <c r="I99" s="365"/>
      <c r="J99" s="324"/>
      <c r="K99" s="14"/>
    </row>
    <row r="100" spans="2:11" ht="15"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2:11" ht="15"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2:11" ht="15"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2:10" ht="15">
      <c r="B103" s="14"/>
      <c r="C103" s="14"/>
      <c r="D103" s="14"/>
      <c r="E103" s="14"/>
      <c r="F103" s="14"/>
      <c r="G103" s="14"/>
      <c r="H103" s="14"/>
      <c r="I103" s="14"/>
      <c r="J103" s="20"/>
    </row>
    <row r="104" spans="2:10" ht="15">
      <c r="B104" s="14"/>
      <c r="C104" s="14"/>
      <c r="D104" s="14"/>
      <c r="E104" s="14"/>
      <c r="F104" s="14"/>
      <c r="G104" s="14"/>
      <c r="H104" s="14"/>
      <c r="I104" s="14"/>
      <c r="J104" s="20"/>
    </row>
    <row r="105" spans="2:10" ht="15">
      <c r="B105" s="14"/>
      <c r="C105" s="14"/>
      <c r="D105" s="14"/>
      <c r="E105" s="14"/>
      <c r="F105" s="14"/>
      <c r="G105" s="14"/>
      <c r="H105" s="14"/>
      <c r="I105" s="14"/>
      <c r="J105" s="20"/>
    </row>
    <row r="106" spans="2:10" ht="15">
      <c r="B106" s="14"/>
      <c r="C106" s="14"/>
      <c r="D106" s="14"/>
      <c r="E106" s="14"/>
      <c r="F106" s="14"/>
      <c r="G106" s="14"/>
      <c r="H106" s="14"/>
      <c r="I106" s="14"/>
      <c r="J106" s="20"/>
    </row>
  </sheetData>
  <mergeCells count="77">
    <mergeCell ref="G99:H99"/>
    <mergeCell ref="I99:J99"/>
    <mergeCell ref="B3:J3"/>
    <mergeCell ref="G94:H94"/>
    <mergeCell ref="I94:J94"/>
    <mergeCell ref="C95:F95"/>
    <mergeCell ref="G85:H85"/>
    <mergeCell ref="I85:J85"/>
    <mergeCell ref="C86:F86"/>
    <mergeCell ref="G88:H88"/>
    <mergeCell ref="C89:F89"/>
    <mergeCell ref="C76:F76"/>
    <mergeCell ref="G75:H75"/>
    <mergeCell ref="I75:J75"/>
    <mergeCell ref="G79:H79"/>
    <mergeCell ref="I79:J79"/>
    <mergeCell ref="I88:J88"/>
    <mergeCell ref="C60:F60"/>
    <mergeCell ref="G62:H62"/>
    <mergeCell ref="C63:F63"/>
    <mergeCell ref="G66:H66"/>
    <mergeCell ref="I66:J66"/>
    <mergeCell ref="C80:F80"/>
    <mergeCell ref="C67:F67"/>
    <mergeCell ref="G71:H71"/>
    <mergeCell ref="I71:J71"/>
    <mergeCell ref="C72:F72"/>
    <mergeCell ref="G55:H55"/>
    <mergeCell ref="I55:J55"/>
    <mergeCell ref="C56:F56"/>
    <mergeCell ref="G59:H59"/>
    <mergeCell ref="I59:J59"/>
    <mergeCell ref="G46:H46"/>
    <mergeCell ref="C47:F47"/>
    <mergeCell ref="G51:H51"/>
    <mergeCell ref="I51:J51"/>
    <mergeCell ref="C52:F52"/>
    <mergeCell ref="C20:F20"/>
    <mergeCell ref="G20:H20"/>
    <mergeCell ref="C23:F23"/>
    <mergeCell ref="G23:H23"/>
    <mergeCell ref="I41:J41"/>
    <mergeCell ref="G25:H25"/>
    <mergeCell ref="I25:J25"/>
    <mergeCell ref="G26:H26"/>
    <mergeCell ref="G29:H29"/>
    <mergeCell ref="I29:J29"/>
    <mergeCell ref="I33:J33"/>
    <mergeCell ref="I37:J37"/>
    <mergeCell ref="C30:F30"/>
    <mergeCell ref="C38:F38"/>
    <mergeCell ref="C42:F42"/>
    <mergeCell ref="G41:H41"/>
    <mergeCell ref="C26:F26"/>
    <mergeCell ref="C34:F34"/>
    <mergeCell ref="G33:H33"/>
    <mergeCell ref="G37:H37"/>
    <mergeCell ref="I23:J23"/>
    <mergeCell ref="G22:H22"/>
    <mergeCell ref="I22:J22"/>
    <mergeCell ref="I4:J4"/>
    <mergeCell ref="I5:J5"/>
    <mergeCell ref="I14:J14"/>
    <mergeCell ref="I10:J10"/>
    <mergeCell ref="G19:H19"/>
    <mergeCell ref="C11:F11"/>
    <mergeCell ref="C16:F16"/>
    <mergeCell ref="G18:H18"/>
    <mergeCell ref="G10:H10"/>
    <mergeCell ref="G11:H11"/>
    <mergeCell ref="G16:H16"/>
    <mergeCell ref="G14:H14"/>
    <mergeCell ref="C4:F4"/>
    <mergeCell ref="C5:F5"/>
    <mergeCell ref="C7:F7"/>
    <mergeCell ref="G7:H7"/>
    <mergeCell ref="G4:H4"/>
  </mergeCells>
  <printOptions/>
  <pageMargins left="0.31496062992125984" right="0.31496062992125984" top="0.7480314960629921" bottom="0.3543307086614173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67"/>
  <sheetViews>
    <sheetView zoomScale="70" zoomScaleNormal="70" workbookViewId="0" topLeftCell="A1">
      <selection activeCell="A1" sqref="A1:T167"/>
    </sheetView>
  </sheetViews>
  <sheetFormatPr defaultColWidth="9.140625" defaultRowHeight="15"/>
  <cols>
    <col min="1" max="1" width="3.421875" style="0" customWidth="1"/>
    <col min="4" max="4" width="5.57421875" style="0" customWidth="1"/>
    <col min="5" max="5" width="4.140625" style="0" customWidth="1"/>
    <col min="6" max="6" width="19.7109375" style="0" customWidth="1"/>
    <col min="7" max="7" width="16.140625" style="0" customWidth="1"/>
    <col min="9" max="9" width="9.8515625" style="0" customWidth="1"/>
    <col min="10" max="10" width="12.28125" style="0" customWidth="1"/>
    <col min="11" max="11" width="11.8515625" style="0" customWidth="1"/>
    <col min="12" max="12" width="11.28125" style="0" customWidth="1"/>
    <col min="13" max="13" width="12.7109375" style="0" customWidth="1"/>
    <col min="14" max="14" width="10.28125" style="0" customWidth="1"/>
    <col min="15" max="15" width="9.140625" style="0" customWidth="1"/>
    <col min="16" max="16" width="14.7109375" style="0" customWidth="1"/>
    <col min="17" max="18" width="12.140625" style="0" customWidth="1"/>
    <col min="19" max="19" width="7.7109375" style="0" customWidth="1"/>
    <col min="20" max="20" width="12.7109375" style="0" customWidth="1"/>
  </cols>
  <sheetData>
    <row r="1" spans="2:13" ht="18.75">
      <c r="B1" s="383" t="s">
        <v>549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</row>
    <row r="2" spans="1:14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20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4"/>
      <c r="L3" s="14"/>
      <c r="M3" s="14"/>
      <c r="N3" s="14"/>
      <c r="P3" s="14"/>
      <c r="S3" s="15"/>
      <c r="T3" s="15"/>
    </row>
    <row r="4" spans="1:20" ht="15">
      <c r="A4" s="17"/>
      <c r="G4" s="29" t="s">
        <v>402</v>
      </c>
      <c r="H4" t="s">
        <v>506</v>
      </c>
      <c r="K4" s="60"/>
      <c r="L4" s="196" t="s">
        <v>503</v>
      </c>
      <c r="M4" s="196"/>
      <c r="N4" s="196"/>
      <c r="O4" s="197"/>
      <c r="P4" s="46" t="s">
        <v>484</v>
      </c>
      <c r="Q4" s="16" t="s">
        <v>488</v>
      </c>
      <c r="R4" s="195" t="s">
        <v>487</v>
      </c>
      <c r="S4" s="367" t="s">
        <v>505</v>
      </c>
      <c r="T4" s="368"/>
    </row>
    <row r="5" spans="1:20" ht="15.75">
      <c r="A5" s="29" t="s">
        <v>1</v>
      </c>
      <c r="B5" s="318" t="s">
        <v>18</v>
      </c>
      <c r="C5" s="319"/>
      <c r="D5" s="319"/>
      <c r="E5" s="319"/>
      <c r="F5" s="320"/>
      <c r="G5" s="17" t="s">
        <v>403</v>
      </c>
      <c r="H5" s="321"/>
      <c r="I5" s="322"/>
      <c r="J5" s="323"/>
      <c r="K5" s="34"/>
      <c r="L5" s="384" t="s">
        <v>486</v>
      </c>
      <c r="M5" s="384"/>
      <c r="N5" s="384"/>
      <c r="O5" s="362"/>
      <c r="P5" s="24" t="s">
        <v>502</v>
      </c>
      <c r="Q5" s="17" t="s">
        <v>331</v>
      </c>
      <c r="R5" s="212" t="s">
        <v>492</v>
      </c>
      <c r="S5" s="369" t="s">
        <v>493</v>
      </c>
      <c r="T5" s="370"/>
    </row>
    <row r="6" spans="1:20" ht="15">
      <c r="A6" s="17"/>
      <c r="B6" s="321" t="s">
        <v>19</v>
      </c>
      <c r="C6" s="322"/>
      <c r="D6" s="322"/>
      <c r="E6" s="322"/>
      <c r="F6" s="323"/>
      <c r="G6" s="17"/>
      <c r="K6" s="29" t="s">
        <v>8</v>
      </c>
      <c r="L6" s="23" t="s">
        <v>40</v>
      </c>
      <c r="M6" s="17" t="s">
        <v>483</v>
      </c>
      <c r="N6" s="20" t="s">
        <v>182</v>
      </c>
      <c r="O6" s="16" t="s">
        <v>62</v>
      </c>
      <c r="P6" s="31" t="s">
        <v>491</v>
      </c>
      <c r="Q6" s="207" t="s">
        <v>489</v>
      </c>
      <c r="R6" s="31" t="s">
        <v>489</v>
      </c>
      <c r="S6" s="371" t="s">
        <v>487</v>
      </c>
      <c r="T6" s="211" t="s">
        <v>494</v>
      </c>
    </row>
    <row r="7" spans="1:20" ht="15">
      <c r="A7" s="18"/>
      <c r="B7" s="15"/>
      <c r="C7" s="15"/>
      <c r="D7" s="15"/>
      <c r="E7" s="15"/>
      <c r="F7" s="15"/>
      <c r="G7" s="18"/>
      <c r="H7" s="15"/>
      <c r="I7" s="15"/>
      <c r="J7" s="15"/>
      <c r="K7" s="27"/>
      <c r="L7" s="28" t="s">
        <v>7</v>
      </c>
      <c r="M7" s="27" t="s">
        <v>7</v>
      </c>
      <c r="N7" s="28" t="s">
        <v>485</v>
      </c>
      <c r="O7" s="27" t="s">
        <v>63</v>
      </c>
      <c r="P7" s="208" t="s">
        <v>504</v>
      </c>
      <c r="Q7" s="208" t="s">
        <v>504</v>
      </c>
      <c r="R7" s="225" t="s">
        <v>490</v>
      </c>
      <c r="S7" s="372"/>
      <c r="T7" s="210" t="s">
        <v>154</v>
      </c>
    </row>
    <row r="8" spans="1:20" ht="15">
      <c r="A8" s="17"/>
      <c r="G8" s="17"/>
      <c r="H8" s="60"/>
      <c r="I8" s="201"/>
      <c r="J8" s="19"/>
      <c r="K8" s="20"/>
      <c r="L8" s="17"/>
      <c r="M8" s="17"/>
      <c r="N8" s="16"/>
      <c r="O8" s="16"/>
      <c r="P8" s="17"/>
      <c r="Q8" s="17"/>
      <c r="R8" s="19"/>
      <c r="S8" s="20"/>
      <c r="T8" s="17"/>
    </row>
    <row r="9" spans="1:20" ht="15.75">
      <c r="A9" s="17"/>
      <c r="B9" s="14"/>
      <c r="C9" s="14"/>
      <c r="D9" s="14"/>
      <c r="E9" s="14"/>
      <c r="F9" s="14"/>
      <c r="G9" s="17"/>
      <c r="H9" s="202" t="s">
        <v>495</v>
      </c>
      <c r="I9" s="81"/>
      <c r="J9" s="135"/>
      <c r="K9" s="84">
        <f>L9+M9+N9+O9</f>
        <v>263399.76</v>
      </c>
      <c r="L9" s="83">
        <f aca="true" t="shared" si="0" ref="L9:Q9">L22+L27+L36+L41+L45+L52+L56+L60+L66+L71+L76+L80+L89+L94+L99+L104+L107+L111+L116+L120+L127+L131+L139+L142+L146+L150+L153+L158+L15+L32+L134</f>
        <v>28647.3</v>
      </c>
      <c r="M9" s="83">
        <f t="shared" si="0"/>
        <v>180416.7</v>
      </c>
      <c r="N9" s="83">
        <f t="shared" si="0"/>
        <v>53277.76000000001</v>
      </c>
      <c r="O9" s="83">
        <f t="shared" si="0"/>
        <v>1058</v>
      </c>
      <c r="P9" s="83">
        <f t="shared" si="0"/>
        <v>41133.164260000005</v>
      </c>
      <c r="Q9" s="83">
        <f t="shared" si="0"/>
        <v>15782.190349999999</v>
      </c>
      <c r="R9" s="194">
        <f>Q9*100/K9</f>
        <v>5.991725410076303</v>
      </c>
      <c r="S9" s="194">
        <f>Q9*100/P9</f>
        <v>38.368529710580546</v>
      </c>
      <c r="T9" s="83">
        <f>T22+T27+T36+T41+T45+T52+T56+T60+T66+T71+T76+T80+T89+T94+T99+T104+T107+T111+T116+T120+T127+T131+T139+T142+T146+T150+T153+T158+T15+T32+T134</f>
        <v>-25350.973910000008</v>
      </c>
    </row>
    <row r="10" spans="1:20" ht="15">
      <c r="A10" s="18"/>
      <c r="B10" s="15"/>
      <c r="C10" s="15"/>
      <c r="D10" s="15"/>
      <c r="E10" s="15"/>
      <c r="F10" s="15"/>
      <c r="G10" s="18"/>
      <c r="H10" s="62"/>
      <c r="I10" s="15"/>
      <c r="J10" s="21"/>
      <c r="K10" s="21"/>
      <c r="L10" s="18"/>
      <c r="M10" s="18"/>
      <c r="N10" s="18"/>
      <c r="O10" s="21"/>
      <c r="P10" s="18"/>
      <c r="Q10" s="18"/>
      <c r="R10" s="21"/>
      <c r="S10" s="21"/>
      <c r="T10" s="18"/>
    </row>
    <row r="11" spans="1:20" ht="15">
      <c r="A11" s="17"/>
      <c r="B11" s="349" t="s">
        <v>281</v>
      </c>
      <c r="C11" s="350"/>
      <c r="D11" s="350"/>
      <c r="E11" s="350"/>
      <c r="F11" s="351"/>
      <c r="G11" s="17">
        <v>7950013</v>
      </c>
      <c r="H11" s="59"/>
      <c r="I11" s="203"/>
      <c r="J11" s="45"/>
      <c r="K11" s="215"/>
      <c r="L11" s="35"/>
      <c r="M11" s="44"/>
      <c r="N11" s="44"/>
      <c r="O11" s="45"/>
      <c r="P11" s="216"/>
      <c r="Q11" s="47"/>
      <c r="R11" s="194"/>
      <c r="S11" s="194"/>
      <c r="T11" s="17"/>
    </row>
    <row r="12" spans="1:20" ht="15">
      <c r="A12" s="29">
        <v>1</v>
      </c>
      <c r="B12" t="s">
        <v>540</v>
      </c>
      <c r="G12" s="189" t="s">
        <v>496</v>
      </c>
      <c r="H12" s="213" t="s">
        <v>42</v>
      </c>
      <c r="I12" s="33"/>
      <c r="J12" s="204"/>
      <c r="K12" s="215"/>
      <c r="L12" s="35"/>
      <c r="M12" s="30"/>
      <c r="N12" s="30"/>
      <c r="O12" s="30"/>
      <c r="P12" s="216"/>
      <c r="Q12" s="47"/>
      <c r="R12" s="194"/>
      <c r="S12" s="194"/>
      <c r="T12" s="17"/>
    </row>
    <row r="13" spans="1:20" ht="15">
      <c r="A13" s="17"/>
      <c r="B13" t="s">
        <v>541</v>
      </c>
      <c r="F13" s="20"/>
      <c r="G13" s="17" t="s">
        <v>497</v>
      </c>
      <c r="H13" s="25" t="s">
        <v>539</v>
      </c>
      <c r="I13" s="77"/>
      <c r="J13" s="205"/>
      <c r="K13" s="188">
        <f>L13+M13+O13+N13</f>
        <v>48500</v>
      </c>
      <c r="L13" s="35"/>
      <c r="M13" s="17">
        <v>46500</v>
      </c>
      <c r="N13" s="17">
        <v>2000</v>
      </c>
      <c r="O13" s="17">
        <v>0</v>
      </c>
      <c r="P13" s="17"/>
      <c r="Q13" s="17"/>
      <c r="R13" s="20"/>
      <c r="S13" s="20"/>
      <c r="T13" s="17"/>
    </row>
    <row r="14" spans="1:20" ht="15">
      <c r="A14" s="17"/>
      <c r="B14" t="s">
        <v>409</v>
      </c>
      <c r="F14" s="14"/>
      <c r="G14" s="17" t="s">
        <v>498</v>
      </c>
      <c r="H14" s="25"/>
      <c r="I14" s="77"/>
      <c r="J14" s="205"/>
      <c r="K14" s="188"/>
      <c r="L14" s="22"/>
      <c r="M14" s="20"/>
      <c r="N14" s="20"/>
      <c r="O14" s="20"/>
      <c r="P14" s="17"/>
      <c r="Q14" s="17"/>
      <c r="R14" s="20"/>
      <c r="S14" s="20"/>
      <c r="T14" s="17"/>
    </row>
    <row r="15" spans="1:20" ht="15">
      <c r="A15" s="18"/>
      <c r="G15" s="18" t="s">
        <v>203</v>
      </c>
      <c r="H15" s="217" t="s">
        <v>13</v>
      </c>
      <c r="I15" s="38"/>
      <c r="J15" s="88"/>
      <c r="K15" s="219">
        <f>L15+M15+N15+O15</f>
        <v>48500</v>
      </c>
      <c r="L15" s="220">
        <f>L11</f>
        <v>0</v>
      </c>
      <c r="M15" s="221">
        <v>46500</v>
      </c>
      <c r="N15" s="221">
        <v>2000</v>
      </c>
      <c r="O15" s="220">
        <f>O11</f>
        <v>0</v>
      </c>
      <c r="P15" s="264">
        <v>501.648</v>
      </c>
      <c r="Q15" s="75">
        <v>501.647</v>
      </c>
      <c r="R15" s="231">
        <f>Q15*100/K15</f>
        <v>1.0343237113402062</v>
      </c>
      <c r="S15" s="235">
        <f>Q15*100/P15</f>
        <v>99.9998006570344</v>
      </c>
      <c r="T15" s="71">
        <f>Q15-P15</f>
        <v>-0.0010000000000331966</v>
      </c>
    </row>
    <row r="16" spans="1:20" ht="15">
      <c r="A16" s="17"/>
      <c r="B16" s="349" t="s">
        <v>285</v>
      </c>
      <c r="C16" s="350"/>
      <c r="D16" s="350"/>
      <c r="E16" s="350"/>
      <c r="F16" s="351"/>
      <c r="G16" s="17">
        <v>7950011</v>
      </c>
      <c r="H16" s="206"/>
      <c r="I16" s="77"/>
      <c r="J16" s="205"/>
      <c r="K16" s="57"/>
      <c r="L16" s="35"/>
      <c r="M16" s="51"/>
      <c r="N16" s="51"/>
      <c r="O16" s="51"/>
      <c r="P16" s="17"/>
      <c r="Q16" s="17"/>
      <c r="R16" s="20"/>
      <c r="S16" s="20"/>
      <c r="T16" s="16"/>
    </row>
    <row r="17" spans="1:20" ht="15">
      <c r="A17" s="29">
        <v>2</v>
      </c>
      <c r="B17" t="s">
        <v>20</v>
      </c>
      <c r="G17" s="29" t="s">
        <v>496</v>
      </c>
      <c r="H17" s="325" t="s">
        <v>54</v>
      </c>
      <c r="I17" s="373"/>
      <c r="J17" s="327"/>
      <c r="K17" s="198"/>
      <c r="L17" s="218"/>
      <c r="M17" s="47"/>
      <c r="N17" s="47"/>
      <c r="O17" s="47"/>
      <c r="P17" s="47"/>
      <c r="Q17" s="17"/>
      <c r="R17" s="20"/>
      <c r="S17" s="17"/>
      <c r="T17" s="17"/>
    </row>
    <row r="18" spans="1:20" ht="15">
      <c r="A18" s="17"/>
      <c r="B18" t="s">
        <v>542</v>
      </c>
      <c r="F18" s="20"/>
      <c r="G18" s="17" t="s">
        <v>497</v>
      </c>
      <c r="H18" s="25" t="s">
        <v>37</v>
      </c>
      <c r="I18" s="77"/>
      <c r="J18" s="205"/>
      <c r="K18" s="140">
        <f>L18+M18+N18+O18</f>
        <v>1286</v>
      </c>
      <c r="L18" s="35"/>
      <c r="M18" s="47"/>
      <c r="N18" s="47">
        <v>1286</v>
      </c>
      <c r="O18" s="47"/>
      <c r="P18" s="72">
        <v>50</v>
      </c>
      <c r="Q18" s="29">
        <v>0</v>
      </c>
      <c r="R18" s="194">
        <f>Q18*100/K18</f>
        <v>0</v>
      </c>
      <c r="S18" s="209">
        <f>Q18*100/P18</f>
        <v>0</v>
      </c>
      <c r="T18" s="47">
        <f>Q18-P18</f>
        <v>-50</v>
      </c>
    </row>
    <row r="19" spans="1:20" ht="15">
      <c r="A19" s="17"/>
      <c r="B19" t="s">
        <v>407</v>
      </c>
      <c r="G19" s="17" t="s">
        <v>498</v>
      </c>
      <c r="H19" s="25" t="s">
        <v>105</v>
      </c>
      <c r="I19" s="77"/>
      <c r="J19" s="205"/>
      <c r="K19" s="140">
        <f>L19+M19+N19+O19</f>
        <v>30</v>
      </c>
      <c r="L19" s="35"/>
      <c r="M19" s="47"/>
      <c r="N19" s="47">
        <v>30</v>
      </c>
      <c r="O19" s="47"/>
      <c r="P19" s="72"/>
      <c r="Q19" s="29"/>
      <c r="R19" s="194">
        <f>Q19*100/K19</f>
        <v>0</v>
      </c>
      <c r="S19" s="209">
        <v>0</v>
      </c>
      <c r="T19" s="47">
        <f>Q19-P19</f>
        <v>0</v>
      </c>
    </row>
    <row r="20" spans="1:20" ht="15">
      <c r="A20" s="17"/>
      <c r="G20" s="17" t="s">
        <v>203</v>
      </c>
      <c r="H20" s="59" t="s">
        <v>500</v>
      </c>
      <c r="I20" s="14"/>
      <c r="J20" s="20"/>
      <c r="K20" s="140">
        <f>L20+M20+N20+O20</f>
        <v>1550</v>
      </c>
      <c r="L20" s="35"/>
      <c r="M20" s="47"/>
      <c r="N20" s="47">
        <v>1550</v>
      </c>
      <c r="O20" s="47"/>
      <c r="P20" s="72">
        <v>1731.5</v>
      </c>
      <c r="Q20" s="72">
        <v>1212.80557</v>
      </c>
      <c r="R20" s="194">
        <f>Q20*100/K20</f>
        <v>78.24552064516129</v>
      </c>
      <c r="S20" s="209">
        <f>Q20*100/P20</f>
        <v>70.04363673115796</v>
      </c>
      <c r="T20" s="47">
        <f>Q20-P20</f>
        <v>-518.69443</v>
      </c>
    </row>
    <row r="21" spans="1:20" ht="15">
      <c r="A21" s="17"/>
      <c r="G21" s="17"/>
      <c r="H21" s="59" t="s">
        <v>501</v>
      </c>
      <c r="I21" s="14"/>
      <c r="J21" s="20"/>
      <c r="K21" s="140">
        <f>M21+N21+O21</f>
        <v>100</v>
      </c>
      <c r="L21" s="35" t="s">
        <v>499</v>
      </c>
      <c r="M21" s="47"/>
      <c r="N21" s="47">
        <v>100</v>
      </c>
      <c r="O21" s="47"/>
      <c r="P21" s="72">
        <v>50</v>
      </c>
      <c r="Q21" s="29">
        <v>32.55</v>
      </c>
      <c r="R21" s="194">
        <f>Q21*100/K21</f>
        <v>32.55</v>
      </c>
      <c r="S21" s="209">
        <f>Q21*100/P21</f>
        <v>65.1</v>
      </c>
      <c r="T21" s="47">
        <f>Q21-P21</f>
        <v>-17.450000000000003</v>
      </c>
    </row>
    <row r="22" spans="1:20" ht="15">
      <c r="A22" s="18"/>
      <c r="B22" s="15"/>
      <c r="C22" s="15"/>
      <c r="D22" s="15"/>
      <c r="E22" s="15"/>
      <c r="F22" s="21"/>
      <c r="G22" s="18"/>
      <c r="H22" s="217" t="s">
        <v>13</v>
      </c>
      <c r="I22" s="15"/>
      <c r="J22" s="21"/>
      <c r="K22" s="127">
        <f>L22+M22+N22+O22</f>
        <v>2966</v>
      </c>
      <c r="L22" s="222"/>
      <c r="M22" s="223"/>
      <c r="N22" s="223">
        <f>N18+N19+N20+N21</f>
        <v>2966</v>
      </c>
      <c r="O22" s="48"/>
      <c r="P22" s="75">
        <f>P18+P19+P20+P21</f>
        <v>1831.5</v>
      </c>
      <c r="Q22" s="75">
        <f>Q18+Q19+Q20+Q21</f>
        <v>1245.35557</v>
      </c>
      <c r="R22" s="231">
        <f>Q22*100/K22</f>
        <v>41.987713081591366</v>
      </c>
      <c r="S22" s="235">
        <f>Q22*100/P22</f>
        <v>67.99648211848212</v>
      </c>
      <c r="T22" s="223">
        <f>Q22-P22</f>
        <v>-586.14443</v>
      </c>
    </row>
    <row r="23" spans="1:20" ht="15">
      <c r="A23" s="16"/>
      <c r="B23" s="349" t="s">
        <v>287</v>
      </c>
      <c r="C23" s="350"/>
      <c r="D23" s="350"/>
      <c r="E23" s="350"/>
      <c r="F23" s="351"/>
      <c r="G23" s="20">
        <v>7950033</v>
      </c>
      <c r="H23" s="206"/>
      <c r="I23" s="14"/>
      <c r="J23" s="20"/>
      <c r="K23" s="57"/>
      <c r="L23" s="45"/>
      <c r="M23" s="54"/>
      <c r="N23" s="55"/>
      <c r="O23" s="55"/>
      <c r="P23" s="29"/>
      <c r="Q23" s="29"/>
      <c r="R23" s="20"/>
      <c r="S23" s="20"/>
      <c r="T23" s="17"/>
    </row>
    <row r="24" spans="1:20" ht="15">
      <c r="A24" s="29">
        <v>3</v>
      </c>
      <c r="B24" s="14" t="s">
        <v>543</v>
      </c>
      <c r="E24" s="14"/>
      <c r="F24" s="20"/>
      <c r="G24" s="29" t="s">
        <v>496</v>
      </c>
      <c r="H24" s="325" t="s">
        <v>42</v>
      </c>
      <c r="I24" s="373"/>
      <c r="J24" s="327"/>
      <c r="K24" s="50"/>
      <c r="L24" s="17"/>
      <c r="M24" s="47"/>
      <c r="N24" s="47"/>
      <c r="O24" s="47"/>
      <c r="P24" s="29"/>
      <c r="Q24" s="29"/>
      <c r="R24" s="20"/>
      <c r="S24" s="20"/>
      <c r="T24" s="17"/>
    </row>
    <row r="25" spans="1:20" ht="15">
      <c r="A25" s="17"/>
      <c r="B25" s="14" t="s">
        <v>544</v>
      </c>
      <c r="E25" s="14"/>
      <c r="F25" s="20"/>
      <c r="G25" s="17" t="s">
        <v>497</v>
      </c>
      <c r="H25" s="59" t="s">
        <v>45</v>
      </c>
      <c r="I25" s="14"/>
      <c r="J25" s="20"/>
      <c r="K25" s="140">
        <f>L25+M25+N25+O25</f>
        <v>16900</v>
      </c>
      <c r="L25" s="214">
        <v>10236</v>
      </c>
      <c r="M25" s="47">
        <v>5050</v>
      </c>
      <c r="N25" s="47">
        <v>769</v>
      </c>
      <c r="O25" s="47">
        <v>845</v>
      </c>
      <c r="P25" s="29"/>
      <c r="Q25" s="29"/>
      <c r="R25" s="20"/>
      <c r="S25" s="20"/>
      <c r="T25" s="47"/>
    </row>
    <row r="26" spans="1:20" ht="15">
      <c r="A26" s="17"/>
      <c r="B26" s="14" t="s">
        <v>406</v>
      </c>
      <c r="C26" s="14"/>
      <c r="D26" s="14"/>
      <c r="E26" s="14"/>
      <c r="F26" s="20"/>
      <c r="G26" s="17" t="s">
        <v>498</v>
      </c>
      <c r="H26" s="59"/>
      <c r="I26" s="14"/>
      <c r="J26" s="20"/>
      <c r="K26" s="89"/>
      <c r="L26" s="17"/>
      <c r="M26" s="47"/>
      <c r="N26" s="47"/>
      <c r="O26" s="47"/>
      <c r="P26" s="29"/>
      <c r="Q26" s="29"/>
      <c r="R26" s="20"/>
      <c r="S26" s="20"/>
      <c r="T26" s="17"/>
    </row>
    <row r="27" spans="1:20" ht="15">
      <c r="A27" s="18"/>
      <c r="B27" s="15"/>
      <c r="C27" s="15"/>
      <c r="D27" s="15"/>
      <c r="E27" s="15"/>
      <c r="F27" s="21"/>
      <c r="G27" s="18" t="s">
        <v>203</v>
      </c>
      <c r="H27" s="217" t="s">
        <v>13</v>
      </c>
      <c r="I27" s="15"/>
      <c r="J27" s="21"/>
      <c r="K27" s="127">
        <f>L27+M27+N27+O27</f>
        <v>16900</v>
      </c>
      <c r="L27" s="224">
        <f>L25</f>
        <v>10236</v>
      </c>
      <c r="M27" s="48">
        <f>M25</f>
        <v>5050</v>
      </c>
      <c r="N27" s="48">
        <f>N25</f>
        <v>769</v>
      </c>
      <c r="O27" s="48">
        <f>O25</f>
        <v>845</v>
      </c>
      <c r="P27" s="75">
        <f>P23+P24+P25+P26</f>
        <v>0</v>
      </c>
      <c r="Q27" s="75">
        <f>Q23+Q24+Q25+Q26</f>
        <v>0</v>
      </c>
      <c r="R27" s="231">
        <f>Q27*100/K27</f>
        <v>0</v>
      </c>
      <c r="S27" s="235">
        <v>0</v>
      </c>
      <c r="T27" s="223">
        <f>Q27-P27</f>
        <v>0</v>
      </c>
    </row>
    <row r="28" spans="1:20" ht="15">
      <c r="A28" s="17"/>
      <c r="B28" s="380" t="s">
        <v>288</v>
      </c>
      <c r="C28" s="381"/>
      <c r="D28" s="381"/>
      <c r="E28" s="381"/>
      <c r="F28" s="382"/>
      <c r="G28" s="17">
        <v>7950035</v>
      </c>
      <c r="H28" s="206"/>
      <c r="I28" s="14"/>
      <c r="J28" s="20"/>
      <c r="K28" s="57"/>
      <c r="L28" s="17"/>
      <c r="M28" s="47"/>
      <c r="N28" s="47"/>
      <c r="O28" s="47"/>
      <c r="P28" s="17"/>
      <c r="Q28" s="17"/>
      <c r="R28" s="20"/>
      <c r="S28" s="20"/>
      <c r="T28" s="17"/>
    </row>
    <row r="29" spans="1:20" ht="15">
      <c r="A29" s="17"/>
      <c r="B29" s="53" t="s">
        <v>546</v>
      </c>
      <c r="E29" s="14"/>
      <c r="F29" s="20"/>
      <c r="G29" s="17" t="s">
        <v>496</v>
      </c>
      <c r="H29" s="325" t="s">
        <v>41</v>
      </c>
      <c r="I29" s="373"/>
      <c r="J29" s="327"/>
      <c r="K29" s="50"/>
      <c r="L29" s="17"/>
      <c r="M29" s="47"/>
      <c r="N29" s="47"/>
      <c r="O29" s="47"/>
      <c r="P29" s="17"/>
      <c r="Q29" s="17"/>
      <c r="R29" s="20"/>
      <c r="S29" s="226"/>
      <c r="T29" s="17"/>
    </row>
    <row r="30" spans="1:20" ht="15">
      <c r="A30" s="29">
        <v>4</v>
      </c>
      <c r="B30" s="14" t="s">
        <v>547</v>
      </c>
      <c r="E30" s="14"/>
      <c r="F30" s="20"/>
      <c r="G30" s="29" t="s">
        <v>497</v>
      </c>
      <c r="H30" s="325" t="s">
        <v>45</v>
      </c>
      <c r="I30" s="373"/>
      <c r="J30" s="327"/>
      <c r="K30" s="140">
        <f>L30+M30+N30+O30</f>
        <v>0</v>
      </c>
      <c r="L30" s="17"/>
      <c r="M30" s="47"/>
      <c r="N30" s="47"/>
      <c r="O30" s="47"/>
      <c r="P30" s="72">
        <v>5467.2465</v>
      </c>
      <c r="Q30" s="29">
        <v>1629.036</v>
      </c>
      <c r="R30" s="194" t="e">
        <f>Q30*100/K30</f>
        <v>#DIV/0!</v>
      </c>
      <c r="S30" s="30">
        <f>Q30*100/P30</f>
        <v>29.796278620325605</v>
      </c>
      <c r="T30" s="47">
        <f>Q30-P30</f>
        <v>-3838.2105</v>
      </c>
    </row>
    <row r="31" spans="1:20" ht="15">
      <c r="A31" s="17"/>
      <c r="B31" s="14" t="s">
        <v>545</v>
      </c>
      <c r="C31" s="14"/>
      <c r="D31" s="14"/>
      <c r="E31" s="14"/>
      <c r="F31" s="20"/>
      <c r="G31" s="52" t="s">
        <v>498</v>
      </c>
      <c r="H31" s="59" t="s">
        <v>85</v>
      </c>
      <c r="I31" s="14"/>
      <c r="J31" s="20"/>
      <c r="K31" s="50"/>
      <c r="L31" s="17"/>
      <c r="M31" s="47"/>
      <c r="N31" s="47"/>
      <c r="O31" s="47"/>
      <c r="P31" s="209">
        <v>1100</v>
      </c>
      <c r="Q31" s="29">
        <v>0</v>
      </c>
      <c r="R31" s="194" t="e">
        <f>Q31*100/K31</f>
        <v>#DIV/0!</v>
      </c>
      <c r="S31" s="30">
        <f>Q31*100/P31</f>
        <v>0</v>
      </c>
      <c r="T31" s="47">
        <f>Q31-P31</f>
        <v>-1100</v>
      </c>
    </row>
    <row r="32" spans="1:20" ht="15">
      <c r="A32" s="18"/>
      <c r="B32" s="15"/>
      <c r="C32" s="15"/>
      <c r="D32" s="15"/>
      <c r="E32" s="15"/>
      <c r="F32" s="21"/>
      <c r="G32" s="18" t="s">
        <v>203</v>
      </c>
      <c r="H32" s="217" t="s">
        <v>13</v>
      </c>
      <c r="I32" s="15"/>
      <c r="J32" s="21"/>
      <c r="K32" s="127">
        <f>L32+M32+N32+O32</f>
        <v>0</v>
      </c>
      <c r="L32" s="224">
        <f>L30</f>
        <v>0</v>
      </c>
      <c r="M32" s="48">
        <f>M30</f>
        <v>0</v>
      </c>
      <c r="N32" s="48">
        <f>N30</f>
        <v>0</v>
      </c>
      <c r="O32" s="48">
        <f>O30</f>
        <v>0</v>
      </c>
      <c r="P32" s="75">
        <f>P30+P31</f>
        <v>6567.2465</v>
      </c>
      <c r="Q32" s="75">
        <f>Q28+Q29+Q30+Q31</f>
        <v>1629.036</v>
      </c>
      <c r="R32" s="231" t="e">
        <f>Q32*100/K32</f>
        <v>#DIV/0!</v>
      </c>
      <c r="S32" s="232">
        <f>Q32*100/P32</f>
        <v>24.805464512410186</v>
      </c>
      <c r="T32" s="223">
        <f>Q32-P32</f>
        <v>-4938.2105</v>
      </c>
    </row>
    <row r="33" spans="1:20" ht="15">
      <c r="A33" s="16"/>
      <c r="B33" s="380" t="s">
        <v>290</v>
      </c>
      <c r="C33" s="381"/>
      <c r="D33" s="381"/>
      <c r="E33" s="381"/>
      <c r="F33" s="382"/>
      <c r="G33" s="17">
        <v>7950029</v>
      </c>
      <c r="H33" s="206"/>
      <c r="I33" s="14"/>
      <c r="J33" s="20"/>
      <c r="K33" s="57"/>
      <c r="L33" s="56"/>
      <c r="M33" s="51"/>
      <c r="N33" s="51"/>
      <c r="O33" s="51"/>
      <c r="P33" s="17"/>
      <c r="Q33" s="17"/>
      <c r="R33" s="20"/>
      <c r="S33" s="226"/>
      <c r="T33" s="17"/>
    </row>
    <row r="34" spans="1:20" ht="15">
      <c r="A34" s="29">
        <v>5</v>
      </c>
      <c r="B34" s="14" t="s">
        <v>47</v>
      </c>
      <c r="E34" s="14"/>
      <c r="F34" s="20"/>
      <c r="G34" s="29" t="s">
        <v>496</v>
      </c>
      <c r="H34" s="59" t="s">
        <v>51</v>
      </c>
      <c r="I34" s="14"/>
      <c r="J34" s="20"/>
      <c r="K34" s="140">
        <f>L34+M34+N34+O34</f>
        <v>4037.25</v>
      </c>
      <c r="L34" s="17"/>
      <c r="M34" s="47"/>
      <c r="N34" s="47">
        <v>4037.25</v>
      </c>
      <c r="O34" s="47"/>
      <c r="P34" s="263">
        <v>4261.56</v>
      </c>
      <c r="Q34" s="263">
        <v>1266.807</v>
      </c>
      <c r="R34" s="194">
        <f>Q34*100/K34</f>
        <v>31.37796767601709</v>
      </c>
      <c r="S34" s="30">
        <f>Q34*100/P34</f>
        <v>29.72636780897136</v>
      </c>
      <c r="T34" s="47">
        <f>Q34-P34</f>
        <v>-2994.7530000000006</v>
      </c>
    </row>
    <row r="35" spans="1:20" ht="15">
      <c r="A35" s="17"/>
      <c r="B35" s="53" t="s">
        <v>408</v>
      </c>
      <c r="C35" s="14"/>
      <c r="D35" s="14"/>
      <c r="E35" s="14"/>
      <c r="F35" s="20"/>
      <c r="G35" s="17" t="s">
        <v>497</v>
      </c>
      <c r="H35" s="377" t="s">
        <v>524</v>
      </c>
      <c r="I35" s="378"/>
      <c r="J35" s="379"/>
      <c r="K35" s="250">
        <v>0</v>
      </c>
      <c r="L35" s="17"/>
      <c r="M35" s="47"/>
      <c r="N35" s="47"/>
      <c r="O35" s="47"/>
      <c r="P35" s="72">
        <v>2815.42676</v>
      </c>
      <c r="Q35" s="72">
        <v>1098.34878</v>
      </c>
      <c r="R35" s="194"/>
      <c r="S35" s="188">
        <f>Q35*100/P35</f>
        <v>39.01180437739393</v>
      </c>
      <c r="T35" s="47">
        <f>Q35-P35</f>
        <v>-1717.0779799999998</v>
      </c>
    </row>
    <row r="36" spans="1:20" ht="15">
      <c r="A36" s="18"/>
      <c r="B36" s="15" t="s">
        <v>409</v>
      </c>
      <c r="C36" s="15"/>
      <c r="D36" s="15"/>
      <c r="E36" s="15"/>
      <c r="F36" s="21"/>
      <c r="G36" s="18" t="s">
        <v>507</v>
      </c>
      <c r="H36" s="217" t="s">
        <v>13</v>
      </c>
      <c r="I36" s="15"/>
      <c r="J36" s="21"/>
      <c r="K36" s="127">
        <f>L36+M36+N36+O36</f>
        <v>4037.25</v>
      </c>
      <c r="L36" s="230">
        <f>L34</f>
        <v>0</v>
      </c>
      <c r="M36" s="223">
        <f>M34</f>
        <v>0</v>
      </c>
      <c r="N36" s="223">
        <f>N34</f>
        <v>4037.25</v>
      </c>
      <c r="O36" s="223">
        <f>O34</f>
        <v>0</v>
      </c>
      <c r="P36" s="75">
        <f>P34+P35</f>
        <v>7076.98676</v>
      </c>
      <c r="Q36" s="75">
        <f>Q34+Q35</f>
        <v>2365.15578</v>
      </c>
      <c r="R36" s="231">
        <f>Q36*100/K36</f>
        <v>58.58333717258035</v>
      </c>
      <c r="S36" s="232">
        <f>Q36*100/P36</f>
        <v>33.420378760182956</v>
      </c>
      <c r="T36" s="223">
        <f>Q36-P36</f>
        <v>-4711.83098</v>
      </c>
    </row>
    <row r="37" spans="1:20" ht="15">
      <c r="A37" s="17"/>
      <c r="B37" s="380" t="s">
        <v>291</v>
      </c>
      <c r="C37" s="381"/>
      <c r="D37" s="381"/>
      <c r="E37" s="381"/>
      <c r="F37" s="382"/>
      <c r="G37" s="17">
        <v>7950006</v>
      </c>
      <c r="H37" s="206"/>
      <c r="I37" s="14"/>
      <c r="J37" s="20"/>
      <c r="K37" s="57"/>
      <c r="L37" s="56"/>
      <c r="M37" s="51"/>
      <c r="N37" s="51"/>
      <c r="O37" s="51"/>
      <c r="P37" s="17"/>
      <c r="Q37" s="17"/>
      <c r="R37" s="20"/>
      <c r="S37" s="20"/>
      <c r="T37" s="17"/>
    </row>
    <row r="38" spans="1:20" ht="15">
      <c r="A38" s="29">
        <v>6</v>
      </c>
      <c r="B38" t="s">
        <v>55</v>
      </c>
      <c r="E38" s="14"/>
      <c r="F38" s="20"/>
      <c r="G38" s="29" t="s">
        <v>496</v>
      </c>
      <c r="H38" s="325" t="s">
        <v>51</v>
      </c>
      <c r="I38" s="373"/>
      <c r="J38" s="327"/>
      <c r="K38" s="251">
        <v>0</v>
      </c>
      <c r="L38" s="17"/>
      <c r="M38" s="47"/>
      <c r="N38" s="47"/>
      <c r="O38" s="47"/>
      <c r="P38" s="72">
        <v>888.2</v>
      </c>
      <c r="Q38" s="29">
        <v>0</v>
      </c>
      <c r="R38" s="194"/>
      <c r="S38" s="30">
        <f>Q38*100/P38</f>
        <v>0</v>
      </c>
      <c r="T38" s="47">
        <f>Q38-P38</f>
        <v>-888.2</v>
      </c>
    </row>
    <row r="39" spans="1:20" ht="15">
      <c r="A39" s="17"/>
      <c r="B39" t="s">
        <v>548</v>
      </c>
      <c r="E39" s="14"/>
      <c r="F39" s="20"/>
      <c r="G39" s="29" t="s">
        <v>497</v>
      </c>
      <c r="H39" s="59" t="s">
        <v>76</v>
      </c>
      <c r="I39" s="14"/>
      <c r="J39" s="20"/>
      <c r="K39" s="23">
        <v>0</v>
      </c>
      <c r="L39" s="17"/>
      <c r="M39" s="17"/>
      <c r="N39" s="17"/>
      <c r="O39" s="17"/>
      <c r="P39" s="29">
        <v>47.591</v>
      </c>
      <c r="Q39" s="29">
        <v>0</v>
      </c>
      <c r="R39" s="194"/>
      <c r="S39" s="30">
        <f>Q39*100/P39</f>
        <v>0</v>
      </c>
      <c r="T39" s="47">
        <f>Q39-P39</f>
        <v>-47.591</v>
      </c>
    </row>
    <row r="40" spans="1:20" ht="15">
      <c r="A40" s="17"/>
      <c r="B40" t="s">
        <v>57</v>
      </c>
      <c r="E40" s="14"/>
      <c r="F40" s="20"/>
      <c r="G40" s="29" t="s">
        <v>498</v>
      </c>
      <c r="H40" s="59" t="s">
        <v>508</v>
      </c>
      <c r="I40" s="14"/>
      <c r="J40" s="20"/>
      <c r="K40" s="194">
        <f>L40+M40+N40+O40</f>
        <v>810</v>
      </c>
      <c r="L40" s="17"/>
      <c r="M40" s="17"/>
      <c r="N40" s="228">
        <v>710</v>
      </c>
      <c r="O40" s="228">
        <v>100</v>
      </c>
      <c r="P40" s="29"/>
      <c r="Q40" s="29"/>
      <c r="R40" s="20"/>
      <c r="S40" s="20"/>
      <c r="T40" s="17"/>
    </row>
    <row r="41" spans="1:20" ht="15">
      <c r="A41" s="18"/>
      <c r="B41" s="15" t="s">
        <v>410</v>
      </c>
      <c r="C41" s="15"/>
      <c r="D41" s="15"/>
      <c r="E41" s="15"/>
      <c r="F41" s="21"/>
      <c r="G41" s="27" t="s">
        <v>203</v>
      </c>
      <c r="H41" s="217" t="s">
        <v>13</v>
      </c>
      <c r="I41" s="15"/>
      <c r="J41" s="21"/>
      <c r="K41" s="127">
        <f>L41+M41+N41+O41</f>
        <v>810</v>
      </c>
      <c r="L41" s="18"/>
      <c r="M41" s="71"/>
      <c r="N41" s="223">
        <v>710</v>
      </c>
      <c r="O41" s="253">
        <v>100</v>
      </c>
      <c r="P41" s="75">
        <f>P38+P39</f>
        <v>935.791</v>
      </c>
      <c r="Q41" s="252">
        <v>0</v>
      </c>
      <c r="R41" s="231">
        <f>Q41*100/K41</f>
        <v>0</v>
      </c>
      <c r="S41" s="232">
        <f>Q41*100/P41</f>
        <v>0</v>
      </c>
      <c r="T41" s="223">
        <f>Q41-P41</f>
        <v>-935.791</v>
      </c>
    </row>
    <row r="42" spans="1:20" ht="15">
      <c r="A42" s="16"/>
      <c r="B42" s="380" t="s">
        <v>292</v>
      </c>
      <c r="C42" s="381"/>
      <c r="D42" s="381"/>
      <c r="E42" s="381"/>
      <c r="F42" s="382"/>
      <c r="G42" s="242">
        <v>7950005</v>
      </c>
      <c r="H42" s="206"/>
      <c r="I42" s="14"/>
      <c r="J42" s="20"/>
      <c r="K42" s="199"/>
      <c r="L42" s="17"/>
      <c r="M42" s="17"/>
      <c r="N42" s="59"/>
      <c r="O42" s="16"/>
      <c r="P42" s="17"/>
      <c r="Q42" s="17"/>
      <c r="R42" s="20"/>
      <c r="S42" s="20"/>
      <c r="T42" s="17"/>
    </row>
    <row r="43" spans="1:20" ht="15">
      <c r="A43" s="24">
        <v>7</v>
      </c>
      <c r="B43" s="59" t="s">
        <v>64</v>
      </c>
      <c r="C43" s="14"/>
      <c r="D43" s="14"/>
      <c r="E43" s="14"/>
      <c r="F43" s="14"/>
      <c r="G43" s="29" t="s">
        <v>496</v>
      </c>
      <c r="H43" s="59" t="s">
        <v>51</v>
      </c>
      <c r="I43" s="14"/>
      <c r="J43" s="20"/>
      <c r="K43" s="229">
        <f>L43+M43+N43+O43</f>
        <v>7795.5</v>
      </c>
      <c r="L43" s="59"/>
      <c r="M43" s="59"/>
      <c r="N43" s="233">
        <v>7795.5</v>
      </c>
      <c r="O43" s="17"/>
      <c r="P43" s="72">
        <v>4250.433</v>
      </c>
      <c r="Q43" s="72">
        <v>3260.226</v>
      </c>
      <c r="R43" s="194"/>
      <c r="S43" s="30"/>
      <c r="T43" s="47"/>
    </row>
    <row r="44" spans="1:20" ht="15">
      <c r="A44" s="59"/>
      <c r="B44" s="59" t="s">
        <v>411</v>
      </c>
      <c r="C44" s="14"/>
      <c r="D44" s="14"/>
      <c r="E44" s="14"/>
      <c r="F44" s="14"/>
      <c r="G44" s="17" t="s">
        <v>497</v>
      </c>
      <c r="H44" s="59"/>
      <c r="I44" s="14"/>
      <c r="J44" s="20"/>
      <c r="K44" s="20"/>
      <c r="L44" s="59"/>
      <c r="M44" s="59"/>
      <c r="N44" s="59"/>
      <c r="O44" s="17"/>
      <c r="P44" s="72"/>
      <c r="Q44" s="72"/>
      <c r="R44" s="20"/>
      <c r="S44" s="20"/>
      <c r="T44" s="17"/>
    </row>
    <row r="45" spans="1:20" ht="15">
      <c r="A45" s="62"/>
      <c r="B45" s="62" t="s">
        <v>412</v>
      </c>
      <c r="C45" s="15"/>
      <c r="D45" s="15"/>
      <c r="E45" s="15"/>
      <c r="F45" s="15"/>
      <c r="G45" s="18" t="s">
        <v>507</v>
      </c>
      <c r="H45" s="217" t="s">
        <v>13</v>
      </c>
      <c r="I45" s="15"/>
      <c r="J45" s="21"/>
      <c r="K45" s="127">
        <f>L45+M45+N45+O45</f>
        <v>7795.5</v>
      </c>
      <c r="L45" s="62"/>
      <c r="M45" s="62"/>
      <c r="N45" s="255">
        <v>7795.5</v>
      </c>
      <c r="O45" s="71"/>
      <c r="P45" s="75">
        <f>P43</f>
        <v>4250.433</v>
      </c>
      <c r="Q45" s="75">
        <f>Q43</f>
        <v>3260.226</v>
      </c>
      <c r="R45" s="231">
        <f>Q45*100/K45</f>
        <v>41.82189724841255</v>
      </c>
      <c r="S45" s="232">
        <f>Q45*100/P45</f>
        <v>76.70338527862927</v>
      </c>
      <c r="T45" s="223">
        <f>Q45-P45</f>
        <v>-990.2069999999999</v>
      </c>
    </row>
    <row r="46" spans="1:20" ht="15">
      <c r="A46" s="59"/>
      <c r="B46" s="349" t="s">
        <v>293</v>
      </c>
      <c r="C46" s="350"/>
      <c r="D46" s="350"/>
      <c r="E46" s="350"/>
      <c r="F46" s="351"/>
      <c r="G46" s="16">
        <v>7950031</v>
      </c>
      <c r="H46" s="69"/>
      <c r="I46" s="14"/>
      <c r="J46" s="20"/>
      <c r="K46" s="200"/>
      <c r="L46" s="59"/>
      <c r="M46" s="59"/>
      <c r="N46" s="59"/>
      <c r="O46" s="17"/>
      <c r="P46" s="17"/>
      <c r="Q46" s="17"/>
      <c r="R46" s="20"/>
      <c r="S46" s="20"/>
      <c r="T46" s="17"/>
    </row>
    <row r="47" spans="1:20" ht="15">
      <c r="A47" s="24">
        <v>8</v>
      </c>
      <c r="B47" s="59" t="s">
        <v>68</v>
      </c>
      <c r="C47" s="14"/>
      <c r="D47" s="14"/>
      <c r="E47" s="14"/>
      <c r="F47" s="14"/>
      <c r="G47" s="24" t="s">
        <v>496</v>
      </c>
      <c r="H47" s="59" t="s">
        <v>51</v>
      </c>
      <c r="I47" s="14"/>
      <c r="J47" s="20"/>
      <c r="K47" s="20">
        <f>L47+M47+N47+O47</f>
        <v>413.454</v>
      </c>
      <c r="L47" s="59"/>
      <c r="M47" s="59"/>
      <c r="N47" s="59">
        <v>413.454</v>
      </c>
      <c r="O47" s="17"/>
      <c r="P47" s="72">
        <v>413.5</v>
      </c>
      <c r="Q47" s="29">
        <v>244.834</v>
      </c>
      <c r="R47" s="194"/>
      <c r="S47" s="30"/>
      <c r="T47" s="47"/>
    </row>
    <row r="48" spans="1:20" ht="15">
      <c r="A48" s="59"/>
      <c r="B48" s="59" t="s">
        <v>413</v>
      </c>
      <c r="C48" s="14"/>
      <c r="D48" s="14"/>
      <c r="E48" s="14"/>
      <c r="F48" s="14"/>
      <c r="G48" s="59" t="s">
        <v>497</v>
      </c>
      <c r="H48" s="59" t="s">
        <v>73</v>
      </c>
      <c r="I48" s="14"/>
      <c r="J48" s="20"/>
      <c r="K48" s="20"/>
      <c r="L48" s="59"/>
      <c r="M48" s="59"/>
      <c r="N48" s="59"/>
      <c r="O48" s="17"/>
      <c r="P48" s="72"/>
      <c r="Q48" s="29"/>
      <c r="R48" s="20"/>
      <c r="S48" s="20"/>
      <c r="T48" s="17"/>
    </row>
    <row r="49" spans="1:20" ht="15">
      <c r="A49" s="59"/>
      <c r="B49" s="59" t="s">
        <v>414</v>
      </c>
      <c r="C49" s="14"/>
      <c r="D49" s="14"/>
      <c r="E49" s="14"/>
      <c r="F49" s="14"/>
      <c r="G49" s="59" t="s">
        <v>498</v>
      </c>
      <c r="H49" s="59" t="s">
        <v>72</v>
      </c>
      <c r="I49" s="14"/>
      <c r="J49" s="20"/>
      <c r="K49" s="20"/>
      <c r="L49" s="59"/>
      <c r="M49" s="59"/>
      <c r="N49" s="59"/>
      <c r="O49" s="17"/>
      <c r="P49" s="72"/>
      <c r="Q49" s="29"/>
      <c r="R49" s="20"/>
      <c r="S49" s="20"/>
      <c r="T49" s="17"/>
    </row>
    <row r="50" spans="1:20" ht="15">
      <c r="A50" s="59"/>
      <c r="B50" s="59"/>
      <c r="C50" s="14"/>
      <c r="D50" s="14"/>
      <c r="E50" s="14"/>
      <c r="F50" s="14"/>
      <c r="G50" s="59" t="s">
        <v>203</v>
      </c>
      <c r="H50" s="63" t="s">
        <v>75</v>
      </c>
      <c r="I50" s="14"/>
      <c r="J50" s="20"/>
      <c r="K50" s="20"/>
      <c r="L50" s="59"/>
      <c r="M50" s="59"/>
      <c r="N50" s="59"/>
      <c r="O50" s="17"/>
      <c r="P50" s="72"/>
      <c r="Q50" s="29"/>
      <c r="R50" s="20"/>
      <c r="S50" s="20"/>
      <c r="T50" s="17"/>
    </row>
    <row r="51" spans="1:20" ht="15">
      <c r="A51" s="59"/>
      <c r="B51" s="59"/>
      <c r="C51" s="14"/>
      <c r="D51" s="14"/>
      <c r="E51" s="14"/>
      <c r="F51" s="14"/>
      <c r="G51" s="59"/>
      <c r="H51" s="63" t="s">
        <v>509</v>
      </c>
      <c r="I51" s="14"/>
      <c r="J51" s="20"/>
      <c r="K51" s="20"/>
      <c r="L51" s="59"/>
      <c r="M51" s="59"/>
      <c r="N51" s="59"/>
      <c r="O51" s="59"/>
      <c r="P51" s="72"/>
      <c r="Q51" s="29"/>
      <c r="R51" s="20"/>
      <c r="S51" s="20"/>
      <c r="T51" s="17"/>
    </row>
    <row r="52" spans="1:20" ht="15">
      <c r="A52" s="62"/>
      <c r="B52" s="62"/>
      <c r="C52" s="15"/>
      <c r="D52" s="15"/>
      <c r="E52" s="15"/>
      <c r="F52" s="15"/>
      <c r="G52" s="62"/>
      <c r="H52" s="217" t="s">
        <v>13</v>
      </c>
      <c r="I52" s="15"/>
      <c r="J52" s="21"/>
      <c r="K52" s="240">
        <f>L52+M52+N52+O52</f>
        <v>413.454</v>
      </c>
      <c r="L52" s="62"/>
      <c r="M52" s="62"/>
      <c r="N52" s="234">
        <v>413.454</v>
      </c>
      <c r="O52" s="234"/>
      <c r="P52" s="75">
        <f>P47+P48+P49+P50+P51</f>
        <v>413.5</v>
      </c>
      <c r="Q52" s="252">
        <v>244.834</v>
      </c>
      <c r="R52" s="235">
        <f>Q52*100/K52</f>
        <v>59.21674478902127</v>
      </c>
      <c r="S52" s="232">
        <f>Q52*100/P52</f>
        <v>59.21015719467957</v>
      </c>
      <c r="T52" s="223">
        <f>Q52-P52</f>
        <v>-168.666</v>
      </c>
    </row>
    <row r="53" spans="1:20" ht="15">
      <c r="A53" s="59"/>
      <c r="B53" s="349" t="s">
        <v>295</v>
      </c>
      <c r="C53" s="350"/>
      <c r="D53" s="350"/>
      <c r="E53" s="350"/>
      <c r="F53" s="351"/>
      <c r="G53" s="16">
        <v>7950002</v>
      </c>
      <c r="H53" s="206"/>
      <c r="I53" s="14"/>
      <c r="J53" s="20"/>
      <c r="K53" s="57"/>
      <c r="L53" s="59"/>
      <c r="M53" s="59"/>
      <c r="N53" s="67"/>
      <c r="O53" s="16"/>
      <c r="P53" s="17"/>
      <c r="Q53" s="17"/>
      <c r="R53" s="20"/>
      <c r="S53" s="20"/>
      <c r="T53" s="17"/>
    </row>
    <row r="54" spans="1:20" ht="15">
      <c r="A54" s="24">
        <v>9</v>
      </c>
      <c r="B54" s="59" t="s">
        <v>416</v>
      </c>
      <c r="C54" s="14"/>
      <c r="D54" s="14"/>
      <c r="E54" s="14"/>
      <c r="F54" s="14"/>
      <c r="G54" s="24" t="s">
        <v>496</v>
      </c>
      <c r="H54" s="59" t="s">
        <v>83</v>
      </c>
      <c r="I54" s="14"/>
      <c r="J54" s="20"/>
      <c r="K54" s="229">
        <f>L54+M54+N54+O54</f>
        <v>500</v>
      </c>
      <c r="L54" s="65"/>
      <c r="M54" s="65"/>
      <c r="N54" s="65">
        <v>500</v>
      </c>
      <c r="O54" s="59"/>
      <c r="P54" s="209">
        <v>500</v>
      </c>
      <c r="Q54" s="29">
        <v>0</v>
      </c>
      <c r="R54" s="194"/>
      <c r="S54" s="30"/>
      <c r="T54" s="47"/>
    </row>
    <row r="55" spans="1:20" ht="15">
      <c r="A55" s="59"/>
      <c r="B55" s="59" t="s">
        <v>415</v>
      </c>
      <c r="C55" s="14"/>
      <c r="D55" s="14"/>
      <c r="E55" s="14"/>
      <c r="F55" s="14"/>
      <c r="G55" s="59" t="s">
        <v>497</v>
      </c>
      <c r="H55" s="59"/>
      <c r="I55" s="14"/>
      <c r="J55" s="20"/>
      <c r="K55" s="229"/>
      <c r="L55" s="65"/>
      <c r="M55" s="65"/>
      <c r="N55" s="65"/>
      <c r="O55" s="59"/>
      <c r="P55" s="228"/>
      <c r="Q55" s="17"/>
      <c r="R55" s="20"/>
      <c r="S55" s="20"/>
      <c r="T55" s="17"/>
    </row>
    <row r="56" spans="1:20" ht="15">
      <c r="A56" s="62"/>
      <c r="B56" s="62"/>
      <c r="C56" s="15"/>
      <c r="D56" s="15"/>
      <c r="E56" s="15"/>
      <c r="F56" s="15"/>
      <c r="G56" s="62" t="s">
        <v>507</v>
      </c>
      <c r="H56" s="217" t="s">
        <v>13</v>
      </c>
      <c r="I56" s="15"/>
      <c r="J56" s="21"/>
      <c r="K56" s="253">
        <f>L56+M56+N56+O56</f>
        <v>500</v>
      </c>
      <c r="L56" s="254"/>
      <c r="M56" s="254"/>
      <c r="N56" s="254">
        <v>500</v>
      </c>
      <c r="O56" s="234"/>
      <c r="P56" s="235">
        <f>P54</f>
        <v>500</v>
      </c>
      <c r="Q56" s="252">
        <v>0</v>
      </c>
      <c r="R56" s="235">
        <f>Q56*100/K56</f>
        <v>0</v>
      </c>
      <c r="S56" s="232">
        <f>Q56*100/P56</f>
        <v>0</v>
      </c>
      <c r="T56" s="223">
        <f>Q56-P56</f>
        <v>-500</v>
      </c>
    </row>
    <row r="57" spans="1:20" ht="15">
      <c r="A57" s="16"/>
      <c r="B57" s="380" t="s">
        <v>297</v>
      </c>
      <c r="C57" s="381"/>
      <c r="D57" s="381"/>
      <c r="E57" s="381"/>
      <c r="F57" s="382"/>
      <c r="G57" s="16">
        <v>7950034</v>
      </c>
      <c r="H57" s="59"/>
      <c r="I57" s="14"/>
      <c r="J57" s="20"/>
      <c r="K57" s="140"/>
      <c r="L57" s="16"/>
      <c r="M57" s="16"/>
      <c r="N57" s="68"/>
      <c r="O57" s="16"/>
      <c r="P57" s="29"/>
      <c r="Q57" s="16"/>
      <c r="R57" s="20"/>
      <c r="S57" s="20"/>
      <c r="T57" s="17"/>
    </row>
    <row r="58" spans="1:20" ht="15">
      <c r="A58" s="29">
        <v>10</v>
      </c>
      <c r="B58" t="s">
        <v>417</v>
      </c>
      <c r="F58" s="20"/>
      <c r="G58" s="29" t="s">
        <v>496</v>
      </c>
      <c r="H58" s="63" t="s">
        <v>510</v>
      </c>
      <c r="I58" s="14"/>
      <c r="J58" s="20"/>
      <c r="K58" s="140">
        <f>L58+M58+N58+O58</f>
        <v>338.9</v>
      </c>
      <c r="L58" s="17"/>
      <c r="M58" s="17"/>
      <c r="N58" s="47">
        <v>338.9</v>
      </c>
      <c r="O58" s="17"/>
      <c r="P58" s="263">
        <v>113.6</v>
      </c>
      <c r="Q58" s="29">
        <v>53.266</v>
      </c>
      <c r="R58" s="238"/>
      <c r="S58" s="30"/>
      <c r="T58" s="47"/>
    </row>
    <row r="59" spans="1:20" ht="15">
      <c r="A59" s="17"/>
      <c r="B59" t="s">
        <v>418</v>
      </c>
      <c r="F59" s="20"/>
      <c r="G59" s="17" t="s">
        <v>497</v>
      </c>
      <c r="H59" s="63"/>
      <c r="I59" s="14"/>
      <c r="J59" s="20"/>
      <c r="K59" s="140"/>
      <c r="L59" s="17"/>
      <c r="M59" s="17"/>
      <c r="N59" s="47"/>
      <c r="O59" s="17"/>
      <c r="P59" s="17"/>
      <c r="Q59" s="17"/>
      <c r="R59" s="20"/>
      <c r="S59" s="20"/>
      <c r="T59" s="17"/>
    </row>
    <row r="60" spans="1:20" ht="15">
      <c r="A60" s="17"/>
      <c r="B60" s="14" t="s">
        <v>426</v>
      </c>
      <c r="C60" s="14"/>
      <c r="D60" s="14"/>
      <c r="E60" s="14"/>
      <c r="F60" s="20"/>
      <c r="G60" s="18" t="s">
        <v>507</v>
      </c>
      <c r="H60" s="217" t="s">
        <v>13</v>
      </c>
      <c r="I60" s="15"/>
      <c r="J60" s="21"/>
      <c r="K60" s="75">
        <f>L60+M60+N60+O60</f>
        <v>338.9</v>
      </c>
      <c r="L60" s="18"/>
      <c r="M60" s="18"/>
      <c r="N60" s="223">
        <f>N58</f>
        <v>338.9</v>
      </c>
      <c r="O60" s="71"/>
      <c r="P60" s="256">
        <f>P58</f>
        <v>113.6</v>
      </c>
      <c r="Q60" s="252">
        <f>Q58</f>
        <v>53.266</v>
      </c>
      <c r="R60" s="257">
        <f>Q60*100/K60</f>
        <v>15.717320743582176</v>
      </c>
      <c r="S60" s="235">
        <f>Q60*100/P60</f>
        <v>46.88908450704225</v>
      </c>
      <c r="T60" s="223">
        <f>Q60-P60</f>
        <v>-60.333999999999996</v>
      </c>
    </row>
    <row r="61" spans="1:20" ht="15">
      <c r="A61" s="17"/>
      <c r="B61" s="349" t="s">
        <v>299</v>
      </c>
      <c r="C61" s="350"/>
      <c r="D61" s="350"/>
      <c r="E61" s="350"/>
      <c r="F61" s="351"/>
      <c r="G61" s="17">
        <v>7950007</v>
      </c>
      <c r="H61" s="206"/>
      <c r="I61" s="14"/>
      <c r="J61" s="20"/>
      <c r="K61" s="57"/>
      <c r="L61" s="17"/>
      <c r="M61" s="17"/>
      <c r="N61" s="17"/>
      <c r="O61" s="17"/>
      <c r="P61" s="17"/>
      <c r="Q61" s="17"/>
      <c r="R61" s="20"/>
      <c r="S61" s="20"/>
      <c r="T61" s="17"/>
    </row>
    <row r="62" spans="1:20" ht="15">
      <c r="A62" s="29">
        <v>11</v>
      </c>
      <c r="B62" t="s">
        <v>93</v>
      </c>
      <c r="F62" s="20"/>
      <c r="G62" s="29" t="s">
        <v>511</v>
      </c>
      <c r="H62" s="63" t="s">
        <v>516</v>
      </c>
      <c r="I62" s="14"/>
      <c r="J62" s="20"/>
      <c r="K62" s="20"/>
      <c r="L62" s="17"/>
      <c r="M62" s="17"/>
      <c r="N62" s="17"/>
      <c r="O62" s="17"/>
      <c r="P62" s="17"/>
      <c r="Q62" s="17"/>
      <c r="R62" s="20"/>
      <c r="S62" s="20"/>
      <c r="T62" s="20"/>
    </row>
    <row r="63" spans="1:20" ht="15">
      <c r="A63" s="17"/>
      <c r="B63" t="s">
        <v>427</v>
      </c>
      <c r="F63" s="20"/>
      <c r="G63" s="17" t="s">
        <v>512</v>
      </c>
      <c r="H63" s="63" t="s">
        <v>517</v>
      </c>
      <c r="I63" s="14"/>
      <c r="J63" s="20"/>
      <c r="K63" s="20"/>
      <c r="L63" s="17"/>
      <c r="M63" s="17"/>
      <c r="N63" s="17"/>
      <c r="O63" s="17"/>
      <c r="P63" s="17"/>
      <c r="Q63" s="17"/>
      <c r="R63" s="20"/>
      <c r="S63" s="20"/>
      <c r="T63" s="17"/>
    </row>
    <row r="64" spans="1:20" ht="15">
      <c r="A64" s="17"/>
      <c r="B64" t="s">
        <v>419</v>
      </c>
      <c r="F64" s="20"/>
      <c r="G64" s="17" t="s">
        <v>513</v>
      </c>
      <c r="H64" s="63" t="s">
        <v>203</v>
      </c>
      <c r="I64" s="14"/>
      <c r="J64" s="20"/>
      <c r="K64" s="140">
        <f>L64+M64+N64+O64</f>
        <v>17884</v>
      </c>
      <c r="L64" s="214">
        <v>2268</v>
      </c>
      <c r="M64" s="214"/>
      <c r="N64" s="214">
        <v>15616</v>
      </c>
      <c r="O64" s="17"/>
      <c r="P64" s="263">
        <v>434.738</v>
      </c>
      <c r="Q64" s="29">
        <v>0</v>
      </c>
      <c r="R64" s="238">
        <f>Q64*100/K64</f>
        <v>0</v>
      </c>
      <c r="S64" s="30">
        <f>Q64*100/P64</f>
        <v>0</v>
      </c>
      <c r="T64" s="47">
        <f>Q64-P64</f>
        <v>-434.738</v>
      </c>
    </row>
    <row r="65" spans="1:20" ht="15">
      <c r="A65" s="17"/>
      <c r="B65" s="14" t="s">
        <v>420</v>
      </c>
      <c r="C65" s="14"/>
      <c r="D65" s="14"/>
      <c r="E65" s="14"/>
      <c r="F65" s="20"/>
      <c r="G65" s="17" t="s">
        <v>514</v>
      </c>
      <c r="H65" s="377" t="s">
        <v>524</v>
      </c>
      <c r="I65" s="378"/>
      <c r="J65" s="379"/>
      <c r="K65" s="50">
        <v>118010</v>
      </c>
      <c r="L65" s="17"/>
      <c r="M65" s="17">
        <v>118010</v>
      </c>
      <c r="N65" s="17"/>
      <c r="O65" s="17"/>
      <c r="P65" s="263">
        <v>1282.368</v>
      </c>
      <c r="Q65" s="29">
        <v>365.594</v>
      </c>
      <c r="R65" s="238">
        <f>Q65*100/K65</f>
        <v>0.30979916956190157</v>
      </c>
      <c r="S65" s="30">
        <f>Q65*100/P65</f>
        <v>28.50928906522933</v>
      </c>
      <c r="T65" s="47">
        <f>Q65-P65</f>
        <v>-916.7739999999999</v>
      </c>
    </row>
    <row r="66" spans="1:20" ht="15">
      <c r="A66" s="18"/>
      <c r="B66" s="15"/>
      <c r="C66" s="15"/>
      <c r="D66" s="15"/>
      <c r="E66" s="15"/>
      <c r="F66" s="21"/>
      <c r="G66" s="18" t="s">
        <v>515</v>
      </c>
      <c r="H66" s="217" t="s">
        <v>13</v>
      </c>
      <c r="I66" s="15"/>
      <c r="J66" s="21"/>
      <c r="K66" s="75">
        <f>L66+M66+N66+O66</f>
        <v>135984</v>
      </c>
      <c r="L66" s="230">
        <v>2268</v>
      </c>
      <c r="M66" s="230">
        <v>118100</v>
      </c>
      <c r="N66" s="230">
        <v>15616</v>
      </c>
      <c r="O66" s="71"/>
      <c r="P66" s="264">
        <f>P64+P65</f>
        <v>1717.106</v>
      </c>
      <c r="Q66" s="264">
        <f>Q64+Q65</f>
        <v>365.594</v>
      </c>
      <c r="R66" s="241">
        <f>Q66*100/K66</f>
        <v>0.26885074714672313</v>
      </c>
      <c r="S66" s="235">
        <f>Q66*100/P66</f>
        <v>21.29128894779938</v>
      </c>
      <c r="T66" s="48">
        <f>Q66-P66</f>
        <v>-1351.512</v>
      </c>
    </row>
    <row r="67" spans="1:20" ht="15">
      <c r="A67" s="16"/>
      <c r="B67" s="349" t="s">
        <v>300</v>
      </c>
      <c r="C67" s="350"/>
      <c r="D67" s="350"/>
      <c r="E67" s="350"/>
      <c r="F67" s="351"/>
      <c r="G67" s="17">
        <v>7950040</v>
      </c>
      <c r="H67" s="206"/>
      <c r="I67" s="14"/>
      <c r="J67" s="20"/>
      <c r="K67" s="57"/>
      <c r="L67" s="19"/>
      <c r="M67" s="16"/>
      <c r="N67" s="16"/>
      <c r="O67" s="16"/>
      <c r="P67" s="17"/>
      <c r="Q67" s="16"/>
      <c r="R67" s="20"/>
      <c r="S67" s="20"/>
      <c r="T67" s="17"/>
    </row>
    <row r="68" spans="1:20" ht="15">
      <c r="A68" s="24">
        <v>12</v>
      </c>
      <c r="B68" s="59" t="s">
        <v>518</v>
      </c>
      <c r="F68" s="20"/>
      <c r="G68" s="29" t="s">
        <v>496</v>
      </c>
      <c r="H68" s="59" t="s">
        <v>519</v>
      </c>
      <c r="I68" s="14"/>
      <c r="J68" s="20"/>
      <c r="K68" s="140">
        <f>L68+M68+N68+O68</f>
        <v>1162</v>
      </c>
      <c r="L68" s="20"/>
      <c r="M68" s="17"/>
      <c r="N68" s="17">
        <v>1162</v>
      </c>
      <c r="O68" s="17"/>
      <c r="P68" s="29"/>
      <c r="Q68" s="29"/>
      <c r="R68" s="20"/>
      <c r="S68" s="20"/>
      <c r="T68" s="17"/>
    </row>
    <row r="69" spans="1:20" ht="15">
      <c r="A69" s="24"/>
      <c r="B69" s="59" t="s">
        <v>421</v>
      </c>
      <c r="F69" s="20"/>
      <c r="G69" s="189" t="s">
        <v>497</v>
      </c>
      <c r="H69" s="59" t="s">
        <v>520</v>
      </c>
      <c r="I69" s="14"/>
      <c r="J69" s="20"/>
      <c r="K69" s="20"/>
      <c r="L69" s="20"/>
      <c r="M69" s="17"/>
      <c r="N69" s="17"/>
      <c r="O69" s="17"/>
      <c r="P69" s="72">
        <v>162</v>
      </c>
      <c r="Q69" s="72">
        <v>152.8</v>
      </c>
      <c r="R69" s="238"/>
      <c r="S69" s="30">
        <f>Q69*100/P69</f>
        <v>94.320987654321</v>
      </c>
      <c r="T69" s="47">
        <f>Q69-P69</f>
        <v>-9.199999999999989</v>
      </c>
    </row>
    <row r="70" spans="1:20" ht="15">
      <c r="A70" s="24"/>
      <c r="B70" s="59"/>
      <c r="F70" s="20"/>
      <c r="G70" s="29" t="s">
        <v>498</v>
      </c>
      <c r="H70" s="59" t="s">
        <v>521</v>
      </c>
      <c r="I70" s="14"/>
      <c r="J70" s="20"/>
      <c r="K70" s="20"/>
      <c r="L70" s="20"/>
      <c r="M70" s="17"/>
      <c r="N70" s="17"/>
      <c r="O70" s="17"/>
      <c r="P70" s="72">
        <v>1000</v>
      </c>
      <c r="Q70" s="29">
        <v>0</v>
      </c>
      <c r="R70" s="238"/>
      <c r="S70" s="30">
        <f>Q70*100/P70</f>
        <v>0</v>
      </c>
      <c r="T70" s="47">
        <f>Q70-P70</f>
        <v>-1000</v>
      </c>
    </row>
    <row r="71" spans="1:20" ht="15">
      <c r="A71" s="62"/>
      <c r="B71" s="62"/>
      <c r="C71" s="15"/>
      <c r="D71" s="15"/>
      <c r="E71" s="15"/>
      <c r="F71" s="21"/>
      <c r="G71" s="18" t="s">
        <v>203</v>
      </c>
      <c r="H71" s="217" t="s">
        <v>13</v>
      </c>
      <c r="I71" s="15"/>
      <c r="J71" s="21"/>
      <c r="K71" s="75">
        <f>L71+M71+N71+O71</f>
        <v>1162</v>
      </c>
      <c r="L71" s="21"/>
      <c r="M71" s="18"/>
      <c r="N71" s="71">
        <v>1162</v>
      </c>
      <c r="O71" s="71"/>
      <c r="P71" s="75">
        <f>P69+P70</f>
        <v>1162</v>
      </c>
      <c r="Q71" s="75">
        <v>152.8</v>
      </c>
      <c r="R71" s="258">
        <f>Q71*100/K71</f>
        <v>13.149741824440621</v>
      </c>
      <c r="S71" s="232">
        <f>Q71*100/P71</f>
        <v>13.149741824440621</v>
      </c>
      <c r="T71" s="223">
        <f>Q71-P71</f>
        <v>-1009.2</v>
      </c>
    </row>
    <row r="72" spans="1:20" ht="15">
      <c r="A72" s="59"/>
      <c r="B72" s="349" t="s">
        <v>302</v>
      </c>
      <c r="C72" s="350"/>
      <c r="D72" s="350"/>
      <c r="E72" s="350"/>
      <c r="F72" s="351"/>
      <c r="G72" s="17">
        <v>7950041</v>
      </c>
      <c r="H72" s="206"/>
      <c r="I72" s="14"/>
      <c r="J72" s="20"/>
      <c r="K72" s="57"/>
      <c r="L72" s="20"/>
      <c r="M72" s="17"/>
      <c r="N72" s="47"/>
      <c r="O72" s="17"/>
      <c r="P72" s="17"/>
      <c r="Q72" s="16"/>
      <c r="R72" s="20"/>
      <c r="S72" s="20"/>
      <c r="T72" s="17"/>
    </row>
    <row r="73" spans="1:20" ht="15">
      <c r="A73" s="24">
        <v>13</v>
      </c>
      <c r="B73" s="59" t="s">
        <v>113</v>
      </c>
      <c r="F73" s="20"/>
      <c r="G73" s="29" t="s">
        <v>496</v>
      </c>
      <c r="H73" s="63" t="s">
        <v>110</v>
      </c>
      <c r="I73" s="14"/>
      <c r="J73" s="20"/>
      <c r="K73" s="20"/>
      <c r="L73" s="20"/>
      <c r="M73" s="17"/>
      <c r="N73" s="47"/>
      <c r="O73" s="17"/>
      <c r="P73" s="29"/>
      <c r="Q73" s="29"/>
      <c r="R73" s="20"/>
      <c r="S73" s="20"/>
      <c r="T73" s="17"/>
    </row>
    <row r="74" spans="1:20" ht="15">
      <c r="A74" s="59"/>
      <c r="B74" s="59" t="s">
        <v>106</v>
      </c>
      <c r="F74" s="20"/>
      <c r="G74" s="17" t="s">
        <v>497</v>
      </c>
      <c r="H74" s="63" t="s">
        <v>111</v>
      </c>
      <c r="I74" s="14"/>
      <c r="J74" s="20"/>
      <c r="K74" s="259">
        <f>L74+M74+N74+O74</f>
        <v>3775</v>
      </c>
      <c r="L74" s="20"/>
      <c r="M74" s="17"/>
      <c r="N74" s="30">
        <v>3775</v>
      </c>
      <c r="O74" s="17"/>
      <c r="P74" s="29">
        <v>206.788</v>
      </c>
      <c r="Q74" s="29">
        <v>201.248</v>
      </c>
      <c r="R74" s="238"/>
      <c r="S74" s="30"/>
      <c r="T74" s="47"/>
    </row>
    <row r="75" spans="1:20" ht="15">
      <c r="A75" s="59"/>
      <c r="B75" s="59" t="s">
        <v>422</v>
      </c>
      <c r="C75" s="14"/>
      <c r="D75" s="14"/>
      <c r="E75" s="14"/>
      <c r="F75" s="20"/>
      <c r="G75" s="17" t="s">
        <v>498</v>
      </c>
      <c r="H75" s="59"/>
      <c r="I75" s="14"/>
      <c r="J75" s="20"/>
      <c r="K75" s="226"/>
      <c r="L75" s="20"/>
      <c r="M75" s="17"/>
      <c r="N75" s="29"/>
      <c r="O75" s="17"/>
      <c r="P75" s="29"/>
      <c r="Q75" s="29"/>
      <c r="R75" s="17"/>
      <c r="S75" s="20"/>
      <c r="T75" s="17"/>
    </row>
    <row r="76" spans="1:20" ht="15">
      <c r="A76" s="59"/>
      <c r="B76" s="59" t="s">
        <v>538</v>
      </c>
      <c r="C76" s="14"/>
      <c r="D76" s="14"/>
      <c r="E76" s="14"/>
      <c r="F76" s="20"/>
      <c r="G76" s="18" t="s">
        <v>203</v>
      </c>
      <c r="H76" s="217" t="s">
        <v>13</v>
      </c>
      <c r="I76" s="15"/>
      <c r="J76" s="21"/>
      <c r="K76" s="249">
        <f>K74</f>
        <v>3775</v>
      </c>
      <c r="L76" s="21"/>
      <c r="M76" s="18"/>
      <c r="N76" s="40">
        <v>3775</v>
      </c>
      <c r="O76" s="18"/>
      <c r="P76" s="27">
        <f>P74</f>
        <v>206.788</v>
      </c>
      <c r="Q76" s="27">
        <v>201.248</v>
      </c>
      <c r="R76" s="241">
        <f>Q76*100/K76</f>
        <v>5.331072847682119</v>
      </c>
      <c r="S76" s="40">
        <f>Q76*100/P76</f>
        <v>97.32092771340696</v>
      </c>
      <c r="T76" s="48">
        <f>Q76-P76</f>
        <v>-5.5400000000000205</v>
      </c>
    </row>
    <row r="77" spans="1:20" ht="15">
      <c r="A77" s="60"/>
      <c r="B77" s="349" t="s">
        <v>305</v>
      </c>
      <c r="C77" s="350"/>
      <c r="D77" s="350"/>
      <c r="E77" s="350"/>
      <c r="F77" s="351"/>
      <c r="G77" s="17"/>
      <c r="H77" s="206"/>
      <c r="I77" s="14"/>
      <c r="J77" s="20"/>
      <c r="K77" s="260"/>
      <c r="L77" s="20"/>
      <c r="M77" s="17"/>
      <c r="N77" s="47"/>
      <c r="O77" s="17"/>
      <c r="P77" s="29"/>
      <c r="Q77" s="29"/>
      <c r="R77" s="20"/>
      <c r="S77" s="20"/>
      <c r="T77" s="17"/>
    </row>
    <row r="78" spans="1:20" ht="15">
      <c r="A78" s="24">
        <v>14</v>
      </c>
      <c r="B78" s="59" t="s">
        <v>115</v>
      </c>
      <c r="F78" s="14"/>
      <c r="G78" s="24" t="s">
        <v>496</v>
      </c>
      <c r="H78" s="59" t="s">
        <v>51</v>
      </c>
      <c r="I78" s="14"/>
      <c r="J78" s="20"/>
      <c r="K78" s="259">
        <f>L78+M78+N78+O78</f>
        <v>2000</v>
      </c>
      <c r="L78" s="59"/>
      <c r="M78" s="59"/>
      <c r="N78" s="261">
        <v>2000</v>
      </c>
      <c r="O78" s="59"/>
      <c r="P78" s="29">
        <v>139.051</v>
      </c>
      <c r="Q78" s="29">
        <v>0</v>
      </c>
      <c r="R78" s="238"/>
      <c r="S78" s="30"/>
      <c r="T78" s="47"/>
    </row>
    <row r="79" spans="1:20" ht="15">
      <c r="A79" s="59"/>
      <c r="B79" s="59" t="s">
        <v>112</v>
      </c>
      <c r="C79" s="14"/>
      <c r="D79" s="14"/>
      <c r="E79" s="14"/>
      <c r="F79" s="14"/>
      <c r="G79" s="59" t="s">
        <v>497</v>
      </c>
      <c r="H79" s="59"/>
      <c r="I79" s="14"/>
      <c r="J79" s="20"/>
      <c r="K79" s="260"/>
      <c r="L79" s="59"/>
      <c r="M79" s="59"/>
      <c r="N79" s="261"/>
      <c r="O79" s="59"/>
      <c r="P79" s="29"/>
      <c r="Q79" s="29"/>
      <c r="R79" s="20"/>
      <c r="S79" s="20"/>
      <c r="T79" s="17"/>
    </row>
    <row r="80" spans="1:20" ht="15">
      <c r="A80" s="62"/>
      <c r="B80" s="62" t="s">
        <v>423</v>
      </c>
      <c r="C80" s="15"/>
      <c r="D80" s="15"/>
      <c r="E80" s="15"/>
      <c r="F80" s="15"/>
      <c r="G80" s="62" t="s">
        <v>507</v>
      </c>
      <c r="H80" s="217" t="s">
        <v>13</v>
      </c>
      <c r="I80" s="15"/>
      <c r="J80" s="21"/>
      <c r="K80" s="232">
        <f>L80+M80+N80+O80</f>
        <v>2000</v>
      </c>
      <c r="L80" s="62"/>
      <c r="M80" s="62"/>
      <c r="N80" s="266">
        <v>2000</v>
      </c>
      <c r="O80" s="234"/>
      <c r="P80" s="252">
        <f>P78</f>
        <v>139.051</v>
      </c>
      <c r="Q80" s="252">
        <v>0</v>
      </c>
      <c r="R80" s="258">
        <f>Q80*100/K80</f>
        <v>0</v>
      </c>
      <c r="S80" s="232">
        <f>Q80*100/P80</f>
        <v>0</v>
      </c>
      <c r="T80" s="48">
        <f>Q80-P80</f>
        <v>-139.051</v>
      </c>
    </row>
    <row r="81" spans="1:20" ht="15">
      <c r="A81" s="59"/>
      <c r="B81" s="349" t="s">
        <v>306</v>
      </c>
      <c r="C81" s="350"/>
      <c r="D81" s="350"/>
      <c r="E81" s="350"/>
      <c r="F81" s="351"/>
      <c r="G81" s="16">
        <v>7950017</v>
      </c>
      <c r="H81" s="206"/>
      <c r="I81" s="14"/>
      <c r="J81" s="20"/>
      <c r="K81" s="57"/>
      <c r="L81" s="66"/>
      <c r="M81" s="59"/>
      <c r="N81" s="59"/>
      <c r="O81" s="16"/>
      <c r="P81" s="17"/>
      <c r="Q81" s="16"/>
      <c r="R81" s="20"/>
      <c r="S81" s="20"/>
      <c r="T81" s="17"/>
    </row>
    <row r="82" spans="1:20" ht="15">
      <c r="A82" s="24">
        <v>15</v>
      </c>
      <c r="B82" s="59" t="s">
        <v>119</v>
      </c>
      <c r="G82" s="24" t="s">
        <v>496</v>
      </c>
      <c r="H82" s="59" t="s">
        <v>122</v>
      </c>
      <c r="I82" s="14"/>
      <c r="J82" s="20"/>
      <c r="K82" s="23">
        <v>0</v>
      </c>
      <c r="L82" s="59"/>
      <c r="M82" s="59"/>
      <c r="N82" s="59"/>
      <c r="O82" s="59"/>
      <c r="P82" s="72">
        <v>80</v>
      </c>
      <c r="Q82" s="72">
        <v>27.8</v>
      </c>
      <c r="R82" s="238"/>
      <c r="S82" s="30">
        <f>Q82*100/P82</f>
        <v>34.75</v>
      </c>
      <c r="T82" s="47">
        <f>Q82-P82</f>
        <v>-52.2</v>
      </c>
    </row>
    <row r="83" spans="1:20" ht="15">
      <c r="A83" s="59"/>
      <c r="B83" s="59" t="s">
        <v>424</v>
      </c>
      <c r="G83" s="59" t="s">
        <v>497</v>
      </c>
      <c r="H83" s="59" t="s">
        <v>92</v>
      </c>
      <c r="I83" s="14"/>
      <c r="J83" s="20"/>
      <c r="K83" s="23">
        <v>0</v>
      </c>
      <c r="L83" s="59"/>
      <c r="M83" s="59"/>
      <c r="N83" s="59"/>
      <c r="O83" s="59"/>
      <c r="P83" s="72"/>
      <c r="Q83" s="72"/>
      <c r="R83" s="20"/>
      <c r="S83" s="20"/>
      <c r="T83" s="17"/>
    </row>
    <row r="84" spans="1:20" ht="15">
      <c r="A84" s="59"/>
      <c r="B84" s="59"/>
      <c r="G84" s="59" t="s">
        <v>498</v>
      </c>
      <c r="H84" s="59" t="s">
        <v>123</v>
      </c>
      <c r="I84" s="14"/>
      <c r="J84" s="20"/>
      <c r="K84" s="23">
        <v>0</v>
      </c>
      <c r="L84" s="59"/>
      <c r="M84" s="59"/>
      <c r="N84" s="59"/>
      <c r="O84" s="59"/>
      <c r="P84" s="72"/>
      <c r="Q84" s="72"/>
      <c r="R84" s="20"/>
      <c r="S84" s="20"/>
      <c r="T84" s="20"/>
    </row>
    <row r="85" spans="1:20" ht="15">
      <c r="A85" s="59"/>
      <c r="B85" s="59"/>
      <c r="G85" s="59" t="s">
        <v>203</v>
      </c>
      <c r="H85" s="59" t="s">
        <v>522</v>
      </c>
      <c r="I85" s="14"/>
      <c r="J85" s="20"/>
      <c r="K85" s="23">
        <v>0</v>
      </c>
      <c r="L85" s="59"/>
      <c r="M85" s="59"/>
      <c r="N85" s="59"/>
      <c r="O85" s="59"/>
      <c r="P85" s="72">
        <v>69</v>
      </c>
      <c r="Q85" s="72">
        <v>40.175</v>
      </c>
      <c r="R85" s="238"/>
      <c r="S85" s="30">
        <f>Q85*100/P85</f>
        <v>58.224637681159415</v>
      </c>
      <c r="T85" s="47">
        <f>Q85-P85</f>
        <v>-28.825000000000003</v>
      </c>
    </row>
    <row r="86" spans="1:20" ht="15">
      <c r="A86" s="59"/>
      <c r="B86" s="59"/>
      <c r="G86" s="59"/>
      <c r="H86" s="59" t="s">
        <v>85</v>
      </c>
      <c r="I86" s="14"/>
      <c r="J86" s="20"/>
      <c r="K86" s="23">
        <v>0</v>
      </c>
      <c r="L86" s="59"/>
      <c r="M86" s="59"/>
      <c r="N86" s="59"/>
      <c r="O86" s="59"/>
      <c r="P86" s="72">
        <v>6.928</v>
      </c>
      <c r="Q86" s="72">
        <v>6.928</v>
      </c>
      <c r="R86" s="238"/>
      <c r="S86" s="30">
        <f>Q86*100/P86</f>
        <v>100</v>
      </c>
      <c r="T86" s="47">
        <f>Q86-P86</f>
        <v>0</v>
      </c>
    </row>
    <row r="87" spans="1:20" ht="15">
      <c r="A87" s="59"/>
      <c r="B87" s="59"/>
      <c r="G87" s="59"/>
      <c r="H87" s="59" t="s">
        <v>126</v>
      </c>
      <c r="I87" s="14"/>
      <c r="J87" s="20"/>
      <c r="K87" s="23"/>
      <c r="L87" s="59"/>
      <c r="M87" s="59"/>
      <c r="N87" s="59"/>
      <c r="O87" s="59"/>
      <c r="P87" s="72"/>
      <c r="Q87" s="72"/>
      <c r="R87" s="20"/>
      <c r="S87" s="20"/>
      <c r="T87" s="20"/>
    </row>
    <row r="88" spans="1:20" ht="15">
      <c r="A88" s="59"/>
      <c r="B88" s="59"/>
      <c r="G88" s="59"/>
      <c r="H88" s="59" t="s">
        <v>127</v>
      </c>
      <c r="I88" s="14"/>
      <c r="J88" s="20"/>
      <c r="K88" s="23">
        <v>0</v>
      </c>
      <c r="L88" s="59"/>
      <c r="M88" s="59"/>
      <c r="N88" s="59"/>
      <c r="O88" s="59"/>
      <c r="P88" s="72"/>
      <c r="Q88" s="72"/>
      <c r="R88" s="20"/>
      <c r="S88" s="20"/>
      <c r="T88" s="20"/>
    </row>
    <row r="89" spans="1:20" ht="15">
      <c r="A89" s="62"/>
      <c r="B89" s="62"/>
      <c r="C89" s="15"/>
      <c r="D89" s="15"/>
      <c r="E89" s="15"/>
      <c r="F89" s="15"/>
      <c r="G89" s="62"/>
      <c r="H89" s="217" t="s">
        <v>13</v>
      </c>
      <c r="I89" s="15"/>
      <c r="J89" s="21"/>
      <c r="K89" s="243">
        <v>1030</v>
      </c>
      <c r="L89" s="234"/>
      <c r="M89" s="234"/>
      <c r="N89" s="265">
        <v>1030</v>
      </c>
      <c r="O89" s="234"/>
      <c r="P89" s="75">
        <f>P82+P83+P84+P85+P86+P88</f>
        <v>155.928</v>
      </c>
      <c r="Q89" s="75">
        <f>Q82+Q83+Q84+Q85+Q86+Q87+Q88</f>
        <v>74.90299999999999</v>
      </c>
      <c r="R89" s="258">
        <f>Q89*100/K89</f>
        <v>7.272135922330096</v>
      </c>
      <c r="S89" s="232">
        <f>Q89*100/P89</f>
        <v>48.03691447334667</v>
      </c>
      <c r="T89" s="48">
        <f>Q89-P89</f>
        <v>-81.025</v>
      </c>
    </row>
    <row r="90" spans="1:20" ht="15">
      <c r="A90" s="60"/>
      <c r="B90" s="349" t="s">
        <v>307</v>
      </c>
      <c r="C90" s="350"/>
      <c r="D90" s="350"/>
      <c r="E90" s="350"/>
      <c r="F90" s="351"/>
      <c r="G90" s="16">
        <v>7950025</v>
      </c>
      <c r="H90" s="69"/>
      <c r="I90" s="14"/>
      <c r="J90" s="20"/>
      <c r="K90" s="57"/>
      <c r="L90" s="73"/>
      <c r="M90" s="16"/>
      <c r="N90" s="16"/>
      <c r="O90" s="16"/>
      <c r="P90" s="17"/>
      <c r="Q90" s="17"/>
      <c r="R90" s="20"/>
      <c r="S90" s="20"/>
      <c r="T90" s="20"/>
    </row>
    <row r="91" spans="1:20" ht="15">
      <c r="A91" s="24">
        <v>16</v>
      </c>
      <c r="B91" s="59" t="s">
        <v>130</v>
      </c>
      <c r="C91" s="14"/>
      <c r="G91" s="29" t="s">
        <v>496</v>
      </c>
      <c r="H91" s="63"/>
      <c r="I91" s="14"/>
      <c r="J91" s="20"/>
      <c r="K91" s="20"/>
      <c r="L91" s="20"/>
      <c r="M91" s="17"/>
      <c r="N91" s="17"/>
      <c r="O91" s="17"/>
      <c r="P91" s="17"/>
      <c r="Q91" s="17"/>
      <c r="R91" s="20"/>
      <c r="S91" s="20"/>
      <c r="T91" s="20"/>
    </row>
    <row r="92" spans="1:20" ht="15">
      <c r="A92" s="59"/>
      <c r="B92" s="59" t="s">
        <v>131</v>
      </c>
      <c r="C92" s="14"/>
      <c r="G92" s="17" t="s">
        <v>497</v>
      </c>
      <c r="H92" s="63" t="s">
        <v>136</v>
      </c>
      <c r="I92" s="14"/>
      <c r="J92" s="20"/>
      <c r="K92" s="57">
        <f>L92+M92+N92+O92</f>
        <v>10985.3</v>
      </c>
      <c r="L92" s="50">
        <v>9060</v>
      </c>
      <c r="M92" s="17"/>
      <c r="N92" s="236">
        <v>1925.3</v>
      </c>
      <c r="O92" s="17"/>
      <c r="P92" s="17"/>
      <c r="Q92" s="17"/>
      <c r="R92" s="20"/>
      <c r="S92" s="20"/>
      <c r="T92" s="20"/>
    </row>
    <row r="93" spans="1:20" ht="15">
      <c r="A93" s="59"/>
      <c r="B93" s="59" t="s">
        <v>132</v>
      </c>
      <c r="C93" s="14"/>
      <c r="G93" s="17" t="s">
        <v>498</v>
      </c>
      <c r="H93" s="59"/>
      <c r="I93" s="14"/>
      <c r="J93" s="20"/>
      <c r="K93" s="20"/>
      <c r="L93" s="20"/>
      <c r="M93" s="17"/>
      <c r="N93" s="17"/>
      <c r="O93" s="17"/>
      <c r="P93" s="17"/>
      <c r="Q93" s="17"/>
      <c r="R93" s="20"/>
      <c r="S93" s="20"/>
      <c r="T93" s="20"/>
    </row>
    <row r="94" spans="1:20" ht="15">
      <c r="A94" s="62"/>
      <c r="B94" s="62" t="s">
        <v>425</v>
      </c>
      <c r="C94" s="15"/>
      <c r="D94" s="15"/>
      <c r="E94" s="15"/>
      <c r="F94" s="15"/>
      <c r="G94" s="18" t="s">
        <v>203</v>
      </c>
      <c r="H94" s="217" t="s">
        <v>13</v>
      </c>
      <c r="I94" s="15"/>
      <c r="J94" s="21"/>
      <c r="K94" s="243">
        <f>K92</f>
        <v>10985.3</v>
      </c>
      <c r="L94" s="243">
        <f>L92</f>
        <v>9060</v>
      </c>
      <c r="M94" s="71"/>
      <c r="N94" s="267">
        <f>N92</f>
        <v>1925.3</v>
      </c>
      <c r="O94" s="252">
        <v>0</v>
      </c>
      <c r="P94" s="252">
        <v>0</v>
      </c>
      <c r="Q94" s="268">
        <f>Q92</f>
        <v>0</v>
      </c>
      <c r="R94" s="269">
        <f>Q94*100/K94</f>
        <v>0</v>
      </c>
      <c r="S94" s="232">
        <v>0</v>
      </c>
      <c r="T94" s="114">
        <f>Q94-P94</f>
        <v>0</v>
      </c>
    </row>
    <row r="95" spans="1:20" ht="15">
      <c r="A95" s="60"/>
      <c r="B95" s="349" t="s">
        <v>428</v>
      </c>
      <c r="C95" s="350"/>
      <c r="D95" s="350"/>
      <c r="E95" s="350"/>
      <c r="F95" s="351"/>
      <c r="G95" s="16"/>
      <c r="H95" s="69"/>
      <c r="I95" s="14"/>
      <c r="J95" s="20"/>
      <c r="K95" s="57"/>
      <c r="L95" s="73"/>
      <c r="M95" s="16"/>
      <c r="N95" s="16"/>
      <c r="O95" s="16"/>
      <c r="P95" s="17"/>
      <c r="Q95" s="17"/>
      <c r="R95" s="20"/>
      <c r="S95" s="20"/>
      <c r="T95" s="20"/>
    </row>
    <row r="96" spans="1:20" ht="15">
      <c r="A96" s="24"/>
      <c r="B96" s="59" t="s">
        <v>429</v>
      </c>
      <c r="C96" s="14"/>
      <c r="G96" s="29" t="s">
        <v>496</v>
      </c>
      <c r="H96" s="63" t="s">
        <v>105</v>
      </c>
      <c r="I96" s="14"/>
      <c r="J96" s="20"/>
      <c r="K96" s="20"/>
      <c r="L96" s="20"/>
      <c r="M96" s="17"/>
      <c r="N96" s="17"/>
      <c r="O96" s="17"/>
      <c r="P96" s="29"/>
      <c r="Q96" s="29"/>
      <c r="R96" s="20"/>
      <c r="S96" s="20"/>
      <c r="T96" s="20"/>
    </row>
    <row r="97" spans="1:20" ht="15">
      <c r="A97" s="59">
        <v>17</v>
      </c>
      <c r="B97" s="59" t="s">
        <v>430</v>
      </c>
      <c r="C97" s="14"/>
      <c r="G97" s="17" t="s">
        <v>497</v>
      </c>
      <c r="H97" s="63" t="s">
        <v>51</v>
      </c>
      <c r="I97" s="14"/>
      <c r="J97" s="20"/>
      <c r="K97" s="89"/>
      <c r="L97" s="50"/>
      <c r="M97" s="17"/>
      <c r="N97" s="17"/>
      <c r="O97" s="17"/>
      <c r="P97" s="29"/>
      <c r="Q97" s="29"/>
      <c r="R97" s="20"/>
      <c r="S97" s="20"/>
      <c r="T97" s="20"/>
    </row>
    <row r="98" spans="1:20" ht="15">
      <c r="A98" s="59"/>
      <c r="B98" s="59" t="s">
        <v>431</v>
      </c>
      <c r="C98" s="14"/>
      <c r="G98" s="17" t="s">
        <v>498</v>
      </c>
      <c r="H98" s="59" t="s">
        <v>523</v>
      </c>
      <c r="I98" s="14"/>
      <c r="J98" s="20"/>
      <c r="K98" s="20"/>
      <c r="L98" s="20"/>
      <c r="M98" s="17"/>
      <c r="N98" s="17"/>
      <c r="O98" s="17"/>
      <c r="P98" s="29"/>
      <c r="Q98" s="29"/>
      <c r="R98" s="20"/>
      <c r="S98" s="20"/>
      <c r="T98" s="20"/>
    </row>
    <row r="99" spans="1:20" ht="15">
      <c r="A99" s="62"/>
      <c r="B99" s="62" t="s">
        <v>432</v>
      </c>
      <c r="C99" s="15"/>
      <c r="D99" s="15"/>
      <c r="E99" s="15"/>
      <c r="F99" s="15"/>
      <c r="G99" s="18" t="s">
        <v>203</v>
      </c>
      <c r="H99" s="217" t="s">
        <v>13</v>
      </c>
      <c r="I99" s="15"/>
      <c r="J99" s="21"/>
      <c r="K99" s="243">
        <v>125</v>
      </c>
      <c r="L99" s="21"/>
      <c r="M99" s="18"/>
      <c r="N99" s="223">
        <v>125</v>
      </c>
      <c r="O99" s="18"/>
      <c r="P99" s="252">
        <v>0</v>
      </c>
      <c r="Q99" s="252">
        <v>0</v>
      </c>
      <c r="R99" s="232">
        <f>Q99*100/K99</f>
        <v>0</v>
      </c>
      <c r="S99" s="40"/>
      <c r="T99" s="40">
        <f>Q99-P99</f>
        <v>0</v>
      </c>
    </row>
    <row r="100" spans="1:20" ht="15">
      <c r="A100" s="60"/>
      <c r="B100" s="349" t="s">
        <v>433</v>
      </c>
      <c r="C100" s="350"/>
      <c r="D100" s="350"/>
      <c r="E100" s="350"/>
      <c r="F100" s="351"/>
      <c r="G100" s="16"/>
      <c r="H100" s="69"/>
      <c r="I100" s="14"/>
      <c r="J100" s="20"/>
      <c r="K100" s="57"/>
      <c r="L100" s="73"/>
      <c r="M100" s="16"/>
      <c r="N100" s="16"/>
      <c r="O100" s="16"/>
      <c r="P100" s="17"/>
      <c r="Q100" s="16"/>
      <c r="R100" s="20"/>
      <c r="S100" s="20"/>
      <c r="T100" s="20"/>
    </row>
    <row r="101" spans="1:20" ht="15">
      <c r="A101" s="24"/>
      <c r="B101" s="59" t="s">
        <v>434</v>
      </c>
      <c r="C101" s="14"/>
      <c r="G101" s="29" t="s">
        <v>496</v>
      </c>
      <c r="H101" s="63"/>
      <c r="I101" s="14"/>
      <c r="J101" s="20"/>
      <c r="K101" s="20"/>
      <c r="L101" s="20"/>
      <c r="M101" s="17"/>
      <c r="N101" s="17"/>
      <c r="O101" s="17"/>
      <c r="P101" s="17"/>
      <c r="Q101" s="17"/>
      <c r="R101" s="20"/>
      <c r="S101" s="20"/>
      <c r="T101" s="20"/>
    </row>
    <row r="102" spans="1:20" ht="15">
      <c r="A102" s="59">
        <v>18</v>
      </c>
      <c r="B102" s="59" t="s">
        <v>435</v>
      </c>
      <c r="C102" s="14"/>
      <c r="G102" s="17" t="s">
        <v>497</v>
      </c>
      <c r="H102" s="63"/>
      <c r="I102" s="14"/>
      <c r="J102" s="20"/>
      <c r="K102" s="89"/>
      <c r="L102" s="50"/>
      <c r="M102" s="17"/>
      <c r="N102" s="17"/>
      <c r="O102" s="17"/>
      <c r="P102" s="29"/>
      <c r="Q102" s="17"/>
      <c r="R102" s="20"/>
      <c r="S102" s="20"/>
      <c r="T102" s="20"/>
    </row>
    <row r="103" spans="1:20" ht="15">
      <c r="A103" s="59"/>
      <c r="B103" s="59" t="s">
        <v>436</v>
      </c>
      <c r="C103" s="14"/>
      <c r="G103" s="17" t="s">
        <v>498</v>
      </c>
      <c r="H103" s="59"/>
      <c r="I103" s="14"/>
      <c r="J103" s="20"/>
      <c r="K103" s="20"/>
      <c r="L103" s="20"/>
      <c r="M103" s="17"/>
      <c r="N103" s="17"/>
      <c r="O103" s="17"/>
      <c r="P103" s="29"/>
      <c r="Q103" s="17"/>
      <c r="R103" s="20"/>
      <c r="S103" s="20"/>
      <c r="T103" s="20"/>
    </row>
    <row r="104" spans="1:20" ht="15">
      <c r="A104" s="62"/>
      <c r="B104" s="62"/>
      <c r="C104" s="15"/>
      <c r="D104" s="15"/>
      <c r="E104" s="15"/>
      <c r="F104" s="15"/>
      <c r="G104" s="18" t="s">
        <v>203</v>
      </c>
      <c r="H104" s="217" t="s">
        <v>13</v>
      </c>
      <c r="I104" s="15"/>
      <c r="J104" s="21"/>
      <c r="K104" s="244">
        <v>59219.7</v>
      </c>
      <c r="L104" s="21"/>
      <c r="M104" s="18"/>
      <c r="N104" s="18"/>
      <c r="O104" s="18"/>
      <c r="P104" s="27">
        <v>0</v>
      </c>
      <c r="Q104" s="18"/>
      <c r="R104" s="21"/>
      <c r="S104" s="21"/>
      <c r="T104" s="18"/>
    </row>
    <row r="105" spans="1:20" ht="15">
      <c r="A105" s="60"/>
      <c r="B105" s="349" t="s">
        <v>282</v>
      </c>
      <c r="C105" s="350"/>
      <c r="D105" s="350"/>
      <c r="E105" s="350"/>
      <c r="F105" s="351"/>
      <c r="G105" s="16">
        <v>7950014</v>
      </c>
      <c r="H105" s="69"/>
      <c r="I105" s="14"/>
      <c r="J105" s="20"/>
      <c r="K105" s="57"/>
      <c r="L105" s="73"/>
      <c r="M105" s="16"/>
      <c r="N105" s="16"/>
      <c r="O105" s="16"/>
      <c r="P105" s="29"/>
      <c r="Q105" s="17"/>
      <c r="R105" s="20"/>
      <c r="S105" s="20"/>
      <c r="T105" s="17"/>
    </row>
    <row r="106" spans="1:20" ht="15">
      <c r="A106" s="24">
        <v>19</v>
      </c>
      <c r="B106" s="59" t="s">
        <v>437</v>
      </c>
      <c r="C106" s="14"/>
      <c r="G106" s="29" t="s">
        <v>496</v>
      </c>
      <c r="H106" s="63" t="s">
        <v>508</v>
      </c>
      <c r="I106" s="14"/>
      <c r="J106" s="20"/>
      <c r="K106" s="20"/>
      <c r="L106" s="20"/>
      <c r="M106" s="17"/>
      <c r="N106" s="17"/>
      <c r="O106" s="17"/>
      <c r="P106" s="29"/>
      <c r="Q106" s="17"/>
      <c r="R106" s="20"/>
      <c r="S106" s="20"/>
      <c r="T106" s="17"/>
    </row>
    <row r="107" spans="1:20" ht="15">
      <c r="A107" s="59"/>
      <c r="B107" s="59"/>
      <c r="C107" s="14"/>
      <c r="G107" s="17"/>
      <c r="H107" s="217" t="s">
        <v>13</v>
      </c>
      <c r="I107" s="15"/>
      <c r="J107" s="21"/>
      <c r="K107" s="109"/>
      <c r="L107" s="50"/>
      <c r="M107" s="17"/>
      <c r="N107" s="17"/>
      <c r="O107" s="17"/>
      <c r="P107" s="27">
        <v>0</v>
      </c>
      <c r="Q107" s="18"/>
      <c r="R107" s="21"/>
      <c r="S107" s="21"/>
      <c r="T107" s="18"/>
    </row>
    <row r="108" spans="1:20" ht="15">
      <c r="A108" s="60"/>
      <c r="B108" s="349" t="s">
        <v>447</v>
      </c>
      <c r="C108" s="350"/>
      <c r="D108" s="350"/>
      <c r="E108" s="350"/>
      <c r="F108" s="351"/>
      <c r="G108" s="16"/>
      <c r="H108" s="69"/>
      <c r="I108" s="14"/>
      <c r="J108" s="20"/>
      <c r="K108" s="57"/>
      <c r="L108" s="73"/>
      <c r="M108" s="16"/>
      <c r="N108" s="16"/>
      <c r="O108" s="16"/>
      <c r="P108" s="29"/>
      <c r="Q108" s="17"/>
      <c r="R108" s="20"/>
      <c r="S108" s="20"/>
      <c r="T108" s="17"/>
    </row>
    <row r="109" spans="1:20" ht="15">
      <c r="A109" s="24">
        <v>20</v>
      </c>
      <c r="B109" s="59" t="s">
        <v>443</v>
      </c>
      <c r="C109" s="14"/>
      <c r="G109" s="29"/>
      <c r="H109" s="63"/>
      <c r="I109" s="14"/>
      <c r="J109" s="20"/>
      <c r="K109" s="20"/>
      <c r="L109" s="20"/>
      <c r="M109" s="17"/>
      <c r="N109" s="17"/>
      <c r="O109" s="17"/>
      <c r="P109" s="29"/>
      <c r="Q109" s="17"/>
      <c r="R109" s="20"/>
      <c r="S109" s="20"/>
      <c r="T109" s="17"/>
    </row>
    <row r="110" spans="1:20" ht="15">
      <c r="A110" s="59"/>
      <c r="B110" s="59" t="s">
        <v>444</v>
      </c>
      <c r="C110" s="14"/>
      <c r="G110" s="17"/>
      <c r="H110" s="63"/>
      <c r="I110" s="14"/>
      <c r="J110" s="20"/>
      <c r="K110" s="89"/>
      <c r="L110" s="50"/>
      <c r="M110" s="17"/>
      <c r="N110" s="17"/>
      <c r="O110" s="17"/>
      <c r="P110" s="29"/>
      <c r="Q110" s="17"/>
      <c r="R110" s="20"/>
      <c r="S110" s="20"/>
      <c r="T110" s="17"/>
    </row>
    <row r="111" spans="1:20" ht="15">
      <c r="A111" s="62"/>
      <c r="B111" s="62"/>
      <c r="C111" s="15"/>
      <c r="D111" s="15"/>
      <c r="E111" s="15"/>
      <c r="F111" s="15"/>
      <c r="G111" s="18"/>
      <c r="H111" s="217" t="s">
        <v>13</v>
      </c>
      <c r="I111" s="15"/>
      <c r="J111" s="21"/>
      <c r="K111" s="21"/>
      <c r="L111" s="21"/>
      <c r="M111" s="18"/>
      <c r="N111" s="18"/>
      <c r="O111" s="18"/>
      <c r="P111" s="27">
        <v>0</v>
      </c>
      <c r="Q111" s="18"/>
      <c r="R111" s="21"/>
      <c r="S111" s="21"/>
      <c r="T111" s="18"/>
    </row>
    <row r="112" spans="1:20" ht="15">
      <c r="A112" s="60"/>
      <c r="B112" s="349" t="s">
        <v>446</v>
      </c>
      <c r="C112" s="350"/>
      <c r="D112" s="350"/>
      <c r="E112" s="350"/>
      <c r="F112" s="351"/>
      <c r="G112" s="16">
        <v>7950020</v>
      </c>
      <c r="H112" s="69"/>
      <c r="I112" s="14"/>
      <c r="J112" s="20"/>
      <c r="K112" s="57"/>
      <c r="L112" s="73"/>
      <c r="M112" s="16"/>
      <c r="N112" s="16"/>
      <c r="O112" s="16"/>
      <c r="P112" s="17"/>
      <c r="Q112" s="17"/>
      <c r="R112" s="20"/>
      <c r="S112" s="50"/>
      <c r="T112" s="17"/>
    </row>
    <row r="113" spans="1:20" ht="15">
      <c r="A113" s="24">
        <v>21</v>
      </c>
      <c r="B113" s="59" t="s">
        <v>449</v>
      </c>
      <c r="C113" s="14"/>
      <c r="G113" s="29" t="s">
        <v>496</v>
      </c>
      <c r="H113" s="63" t="s">
        <v>51</v>
      </c>
      <c r="I113" s="14"/>
      <c r="J113" s="20"/>
      <c r="K113" s="245">
        <f>L113+M113+N113+O113</f>
        <v>1000</v>
      </c>
      <c r="L113" s="20"/>
      <c r="M113" s="17"/>
      <c r="N113" s="236">
        <v>1000</v>
      </c>
      <c r="O113" s="17"/>
      <c r="P113" s="263">
        <v>8602.63</v>
      </c>
      <c r="Q113" s="263">
        <v>1353.469</v>
      </c>
      <c r="R113" s="188">
        <f>Q113*100/K113</f>
        <v>135.3469</v>
      </c>
      <c r="S113" s="188">
        <f>Q113*100/P113</f>
        <v>15.73320019575409</v>
      </c>
      <c r="T113" s="17">
        <f>Q113-P113</f>
        <v>-7249.160999999999</v>
      </c>
    </row>
    <row r="114" spans="1:20" ht="15">
      <c r="A114" s="59"/>
      <c r="B114" s="59" t="s">
        <v>445</v>
      </c>
      <c r="C114" s="14"/>
      <c r="G114" s="17" t="s">
        <v>497</v>
      </c>
      <c r="H114" s="374" t="s">
        <v>524</v>
      </c>
      <c r="I114" s="375"/>
      <c r="J114" s="376"/>
      <c r="K114" s="89"/>
      <c r="L114" s="50"/>
      <c r="M114" s="17"/>
      <c r="N114" s="17"/>
      <c r="O114" s="17"/>
      <c r="P114" s="72">
        <v>287.02</v>
      </c>
      <c r="Q114" s="29">
        <v>83.809</v>
      </c>
      <c r="R114" s="188" t="e">
        <f>Q114*100/K114</f>
        <v>#DIV/0!</v>
      </c>
      <c r="S114" s="188">
        <f>Q114*100/P114</f>
        <v>29.19970733746777</v>
      </c>
      <c r="T114" s="17">
        <f>Q114-P114</f>
        <v>-203.21099999999998</v>
      </c>
    </row>
    <row r="115" spans="1:20" ht="15">
      <c r="A115" s="59"/>
      <c r="B115" s="59" t="s">
        <v>450</v>
      </c>
      <c r="C115" s="14"/>
      <c r="G115" s="17" t="s">
        <v>498</v>
      </c>
      <c r="H115" s="59"/>
      <c r="I115" s="14"/>
      <c r="J115" s="20"/>
      <c r="K115" s="20"/>
      <c r="L115" s="20"/>
      <c r="M115" s="17"/>
      <c r="N115" s="17"/>
      <c r="O115" s="17"/>
      <c r="P115" s="29"/>
      <c r="Q115" s="29"/>
      <c r="R115" s="226"/>
      <c r="S115" s="226"/>
      <c r="T115" s="17"/>
    </row>
    <row r="116" spans="1:20" ht="15">
      <c r="A116" s="62"/>
      <c r="B116" s="62"/>
      <c r="C116" s="15"/>
      <c r="D116" s="15"/>
      <c r="E116" s="15"/>
      <c r="F116" s="15"/>
      <c r="G116" s="18" t="s">
        <v>203</v>
      </c>
      <c r="H116" s="217" t="s">
        <v>13</v>
      </c>
      <c r="I116" s="15"/>
      <c r="J116" s="21"/>
      <c r="K116" s="270">
        <f>L116+M116+N116+O116</f>
        <v>1000</v>
      </c>
      <c r="L116" s="240"/>
      <c r="M116" s="71"/>
      <c r="N116" s="267">
        <v>1000</v>
      </c>
      <c r="O116" s="71"/>
      <c r="P116" s="264">
        <f>P113+P114</f>
        <v>8889.65</v>
      </c>
      <c r="Q116" s="264">
        <f>Q113+Q114</f>
        <v>1437.278</v>
      </c>
      <c r="R116" s="232">
        <f>Q116*100/K116</f>
        <v>143.7278</v>
      </c>
      <c r="S116" s="232">
        <f>Q116*100/P116</f>
        <v>16.16799311558948</v>
      </c>
      <c r="T116" s="18">
        <f>Q116-P116</f>
        <v>-7452.371999999999</v>
      </c>
    </row>
    <row r="117" spans="1:20" ht="15">
      <c r="A117" s="60"/>
      <c r="B117" s="349" t="s">
        <v>448</v>
      </c>
      <c r="C117" s="350"/>
      <c r="D117" s="350"/>
      <c r="E117" s="350"/>
      <c r="F117" s="351"/>
      <c r="G117" s="16">
        <v>7950021</v>
      </c>
      <c r="H117" s="69"/>
      <c r="I117" s="14"/>
      <c r="J117" s="20"/>
      <c r="K117" s="57"/>
      <c r="L117" s="73"/>
      <c r="M117" s="16"/>
      <c r="N117" s="16"/>
      <c r="O117" s="16"/>
      <c r="P117" s="29"/>
      <c r="Q117" s="29"/>
      <c r="R117" s="226"/>
      <c r="S117" s="226"/>
      <c r="T117" s="17"/>
    </row>
    <row r="118" spans="1:20" ht="15">
      <c r="A118" s="24">
        <v>22</v>
      </c>
      <c r="B118" s="59" t="s">
        <v>449</v>
      </c>
      <c r="C118" s="14"/>
      <c r="G118" s="29" t="s">
        <v>496</v>
      </c>
      <c r="H118" s="63" t="s">
        <v>105</v>
      </c>
      <c r="I118" s="14"/>
      <c r="J118" s="20"/>
      <c r="K118" s="229">
        <f>L118+M118+N118+O118</f>
        <v>18440</v>
      </c>
      <c r="L118" s="20">
        <v>7083.3</v>
      </c>
      <c r="M118" s="17">
        <v>10766.7</v>
      </c>
      <c r="N118" s="228">
        <v>590</v>
      </c>
      <c r="O118" s="17"/>
      <c r="P118" s="72">
        <v>672.4</v>
      </c>
      <c r="Q118" s="29">
        <v>319.215</v>
      </c>
      <c r="R118" s="188"/>
      <c r="S118" s="188"/>
      <c r="T118" s="17"/>
    </row>
    <row r="119" spans="1:20" ht="15">
      <c r="A119" s="59"/>
      <c r="B119" s="59" t="s">
        <v>451</v>
      </c>
      <c r="C119" s="14"/>
      <c r="G119" s="17" t="s">
        <v>497</v>
      </c>
      <c r="H119" s="63"/>
      <c r="I119" s="14"/>
      <c r="J119" s="20"/>
      <c r="K119" s="89"/>
      <c r="L119" s="50"/>
      <c r="M119" s="17"/>
      <c r="N119" s="17"/>
      <c r="O119" s="17"/>
      <c r="P119" s="29"/>
      <c r="Q119" s="29"/>
      <c r="R119" s="20"/>
      <c r="S119" s="226"/>
      <c r="T119" s="17"/>
    </row>
    <row r="120" spans="1:20" ht="15">
      <c r="A120" s="59"/>
      <c r="B120" s="59" t="s">
        <v>450</v>
      </c>
      <c r="C120" s="14"/>
      <c r="G120" s="17" t="s">
        <v>507</v>
      </c>
      <c r="H120" s="217" t="s">
        <v>13</v>
      </c>
      <c r="I120" s="15"/>
      <c r="J120" s="21"/>
      <c r="K120" s="270">
        <f>L120+M120+N120+O120</f>
        <v>18440</v>
      </c>
      <c r="L120" s="45">
        <v>7083.3</v>
      </c>
      <c r="M120" s="56">
        <v>10766.7</v>
      </c>
      <c r="N120" s="56">
        <v>590</v>
      </c>
      <c r="O120" s="71"/>
      <c r="P120" s="75">
        <f>P118</f>
        <v>672.4</v>
      </c>
      <c r="Q120" s="252">
        <v>319.215</v>
      </c>
      <c r="R120" s="232">
        <f>Q120*100/K120</f>
        <v>1.7311008676789585</v>
      </c>
      <c r="S120" s="232">
        <f>Q120*100/P120</f>
        <v>47.4739738251041</v>
      </c>
      <c r="T120" s="18">
        <f>Q120-P120</f>
        <v>-353.185</v>
      </c>
    </row>
    <row r="121" spans="1:20" ht="15">
      <c r="A121" s="16"/>
      <c r="B121" s="350" t="s">
        <v>452</v>
      </c>
      <c r="C121" s="350"/>
      <c r="D121" s="350"/>
      <c r="E121" s="350"/>
      <c r="F121" s="350"/>
      <c r="G121" s="60">
        <v>7950027</v>
      </c>
      <c r="H121" s="59"/>
      <c r="I121" s="14"/>
      <c r="J121" s="20"/>
      <c r="K121" s="19"/>
      <c r="L121" s="60"/>
      <c r="M121" s="16"/>
      <c r="N121" s="16"/>
      <c r="O121" s="17"/>
      <c r="P121" s="17"/>
      <c r="Q121" s="17"/>
      <c r="R121" s="20"/>
      <c r="S121" s="226"/>
      <c r="T121" s="17"/>
    </row>
    <row r="122" spans="1:20" ht="15">
      <c r="A122" s="17">
        <v>23</v>
      </c>
      <c r="B122" s="53" t="s">
        <v>453</v>
      </c>
      <c r="C122" s="14"/>
      <c r="D122" s="14"/>
      <c r="E122" s="14"/>
      <c r="F122" s="14"/>
      <c r="G122" s="29" t="s">
        <v>525</v>
      </c>
      <c r="H122" s="59" t="s">
        <v>527</v>
      </c>
      <c r="I122" s="14"/>
      <c r="J122" s="20"/>
      <c r="K122" s="229">
        <f>L122+M122+N122+O122</f>
        <v>900</v>
      </c>
      <c r="L122" s="59"/>
      <c r="M122" s="17"/>
      <c r="N122" s="228">
        <v>800</v>
      </c>
      <c r="O122" s="228">
        <v>100</v>
      </c>
      <c r="P122" s="237">
        <v>1390.61</v>
      </c>
      <c r="Q122" s="29">
        <v>854.252</v>
      </c>
      <c r="R122" s="188">
        <f>Q122*100/K122</f>
        <v>94.91688888888889</v>
      </c>
      <c r="S122" s="188">
        <f>Q122*100/P122</f>
        <v>61.43001991931599</v>
      </c>
      <c r="T122" s="17">
        <f>Q122-P122</f>
        <v>-536.358</v>
      </c>
    </row>
    <row r="123" spans="1:20" ht="15">
      <c r="A123" s="17"/>
      <c r="B123" s="53" t="s">
        <v>454</v>
      </c>
      <c r="C123" s="14"/>
      <c r="D123" s="14"/>
      <c r="E123" s="14"/>
      <c r="F123" s="14"/>
      <c r="G123" s="17" t="s">
        <v>526</v>
      </c>
      <c r="H123" s="59" t="s">
        <v>501</v>
      </c>
      <c r="I123" s="14"/>
      <c r="J123" s="20"/>
      <c r="K123" s="229">
        <f>L123+M123+N123+O123</f>
        <v>3800</v>
      </c>
      <c r="L123" s="59"/>
      <c r="M123" s="17"/>
      <c r="N123" s="17">
        <v>3800</v>
      </c>
      <c r="O123" s="17"/>
      <c r="P123" s="29"/>
      <c r="Q123" s="29"/>
      <c r="R123" s="20"/>
      <c r="S123" s="226"/>
      <c r="T123" s="17"/>
    </row>
    <row r="124" spans="1:20" ht="15">
      <c r="A124" s="17"/>
      <c r="B124" s="53"/>
      <c r="C124" s="14"/>
      <c r="D124" s="14"/>
      <c r="E124" s="14"/>
      <c r="F124" s="14"/>
      <c r="G124" s="17"/>
      <c r="H124" s="59" t="s">
        <v>51</v>
      </c>
      <c r="I124" s="14"/>
      <c r="J124" s="20"/>
      <c r="K124" s="229"/>
      <c r="L124" s="59"/>
      <c r="M124" s="17"/>
      <c r="N124" s="17"/>
      <c r="O124" s="17"/>
      <c r="P124" s="209">
        <v>145</v>
      </c>
      <c r="Q124" s="29">
        <v>0</v>
      </c>
      <c r="R124" s="20"/>
      <c r="S124" s="188">
        <f>Q124*100/P124</f>
        <v>0</v>
      </c>
      <c r="T124" s="228">
        <f>Q124-P124</f>
        <v>-145</v>
      </c>
    </row>
    <row r="125" spans="1:20" ht="15">
      <c r="A125" s="17"/>
      <c r="B125" s="53"/>
      <c r="C125" s="14"/>
      <c r="D125" s="14"/>
      <c r="E125" s="14"/>
      <c r="F125" s="14"/>
      <c r="G125" s="17"/>
      <c r="H125" s="377" t="s">
        <v>524</v>
      </c>
      <c r="I125" s="378"/>
      <c r="J125" s="379"/>
      <c r="K125" s="229"/>
      <c r="L125" s="59"/>
      <c r="M125" s="17"/>
      <c r="N125" s="17"/>
      <c r="O125" s="17"/>
      <c r="P125" s="209">
        <v>145</v>
      </c>
      <c r="Q125" s="29">
        <v>0</v>
      </c>
      <c r="R125" s="20"/>
      <c r="S125" s="188">
        <f>Q125*100/P125</f>
        <v>0</v>
      </c>
      <c r="T125" s="228">
        <f>Q125-P125</f>
        <v>-145</v>
      </c>
    </row>
    <row r="126" spans="1:20" ht="15">
      <c r="A126" s="17"/>
      <c r="B126" s="53"/>
      <c r="C126" s="14"/>
      <c r="D126" s="14"/>
      <c r="E126" s="14"/>
      <c r="F126" s="14"/>
      <c r="G126" s="17"/>
      <c r="H126" s="246" t="s">
        <v>537</v>
      </c>
      <c r="I126" s="247"/>
      <c r="J126" s="248"/>
      <c r="K126" s="229"/>
      <c r="L126" s="59"/>
      <c r="M126" s="17"/>
      <c r="N126" s="17"/>
      <c r="O126" s="17"/>
      <c r="P126" s="209">
        <v>136.5</v>
      </c>
      <c r="Q126" s="29">
        <v>3</v>
      </c>
      <c r="R126" s="188"/>
      <c r="S126" s="188">
        <f>Q126*100/P126</f>
        <v>2.197802197802198</v>
      </c>
      <c r="T126" s="228">
        <f>Q126-P126</f>
        <v>-133.5</v>
      </c>
    </row>
    <row r="127" spans="1:20" ht="15">
      <c r="A127" s="18"/>
      <c r="B127" s="58"/>
      <c r="C127" s="15"/>
      <c r="D127" s="15"/>
      <c r="E127" s="15"/>
      <c r="F127" s="15"/>
      <c r="G127" s="18"/>
      <c r="H127" s="217" t="s">
        <v>13</v>
      </c>
      <c r="I127" s="15"/>
      <c r="J127" s="21"/>
      <c r="K127" s="253">
        <f>K122+K123+K124</f>
        <v>4700</v>
      </c>
      <c r="L127" s="234"/>
      <c r="M127" s="71"/>
      <c r="N127" s="71">
        <v>4600</v>
      </c>
      <c r="O127" s="71">
        <v>100</v>
      </c>
      <c r="P127" s="256">
        <f>P122+P123+P124+P125+P126</f>
        <v>1817.11</v>
      </c>
      <c r="Q127" s="252">
        <f>Q122+Q123+Q124+Q125+Q126</f>
        <v>857.252</v>
      </c>
      <c r="R127" s="232">
        <f>Q127*100/K127</f>
        <v>18.239404255319148</v>
      </c>
      <c r="S127" s="232">
        <f>Q127*100/P127</f>
        <v>47.17667064734661</v>
      </c>
      <c r="T127" s="18">
        <f>Q127-P127</f>
        <v>-959.858</v>
      </c>
    </row>
    <row r="128" spans="1:20" ht="15">
      <c r="A128" s="17"/>
      <c r="B128" s="350" t="s">
        <v>455</v>
      </c>
      <c r="C128" s="350"/>
      <c r="D128" s="350"/>
      <c r="E128" s="350"/>
      <c r="F128" s="350"/>
      <c r="G128" s="59">
        <v>7950032</v>
      </c>
      <c r="H128" s="59"/>
      <c r="I128" s="14"/>
      <c r="J128" s="20"/>
      <c r="K128" s="20"/>
      <c r="L128" s="59"/>
      <c r="M128" s="17"/>
      <c r="N128" s="17"/>
      <c r="O128" s="17"/>
      <c r="P128" s="29"/>
      <c r="Q128" s="34"/>
      <c r="R128" s="20"/>
      <c r="S128" s="20"/>
      <c r="T128" s="17"/>
    </row>
    <row r="129" spans="1:20" ht="15">
      <c r="A129" s="17">
        <v>24</v>
      </c>
      <c r="B129" t="s">
        <v>456</v>
      </c>
      <c r="G129" s="59" t="s">
        <v>496</v>
      </c>
      <c r="H129" s="59" t="s">
        <v>51</v>
      </c>
      <c r="I129" s="14"/>
      <c r="J129" s="20"/>
      <c r="K129" s="229">
        <f>L129+M129+N129+O129</f>
        <v>200</v>
      </c>
      <c r="L129" s="59"/>
      <c r="M129" s="17"/>
      <c r="N129" s="228">
        <v>200</v>
      </c>
      <c r="O129" s="17"/>
      <c r="P129" s="29">
        <v>807.577</v>
      </c>
      <c r="Q129" s="72">
        <v>31.66</v>
      </c>
      <c r="R129" s="188"/>
      <c r="S129" s="188"/>
      <c r="T129" s="17"/>
    </row>
    <row r="130" spans="1:20" ht="15">
      <c r="A130" s="17"/>
      <c r="B130" s="14" t="s">
        <v>457</v>
      </c>
      <c r="C130" s="14"/>
      <c r="D130" s="14"/>
      <c r="E130" s="14"/>
      <c r="F130" s="14"/>
      <c r="G130" s="59" t="s">
        <v>497</v>
      </c>
      <c r="H130" s="59"/>
      <c r="I130" s="14"/>
      <c r="J130" s="20"/>
      <c r="K130" s="20"/>
      <c r="L130" s="59"/>
      <c r="M130" s="17"/>
      <c r="N130" s="228"/>
      <c r="O130" s="17"/>
      <c r="P130" s="29"/>
      <c r="Q130" s="29"/>
      <c r="R130" s="20"/>
      <c r="S130" s="20"/>
      <c r="T130" s="17"/>
    </row>
    <row r="131" spans="1:20" ht="15">
      <c r="A131" s="18"/>
      <c r="B131" s="15" t="s">
        <v>458</v>
      </c>
      <c r="C131" s="15"/>
      <c r="D131" s="15"/>
      <c r="E131" s="15"/>
      <c r="F131" s="15"/>
      <c r="G131" s="62" t="s">
        <v>507</v>
      </c>
      <c r="H131" s="217" t="s">
        <v>13</v>
      </c>
      <c r="I131" s="15"/>
      <c r="J131" s="21"/>
      <c r="K131" s="253">
        <f>K129</f>
        <v>200</v>
      </c>
      <c r="L131" s="234"/>
      <c r="M131" s="71"/>
      <c r="N131" s="253">
        <v>200</v>
      </c>
      <c r="O131" s="71"/>
      <c r="P131" s="252">
        <f>P129</f>
        <v>807.577</v>
      </c>
      <c r="Q131" s="75">
        <f>Q129</f>
        <v>31.66</v>
      </c>
      <c r="R131" s="232">
        <f>Q131*100/K131</f>
        <v>15.83</v>
      </c>
      <c r="S131" s="220">
        <f>Q131*100/P131</f>
        <v>3.9203692031843405</v>
      </c>
      <c r="T131" s="18">
        <f>Q131-P131</f>
        <v>-775.917</v>
      </c>
    </row>
    <row r="132" spans="1:20" ht="15">
      <c r="A132" s="16"/>
      <c r="B132" s="349" t="s">
        <v>459</v>
      </c>
      <c r="C132" s="350"/>
      <c r="D132" s="350"/>
      <c r="E132" s="350"/>
      <c r="F132" s="351"/>
      <c r="G132" s="16">
        <v>7950026</v>
      </c>
      <c r="H132" s="59"/>
      <c r="I132" s="14"/>
      <c r="J132" s="19"/>
      <c r="K132" s="20"/>
      <c r="L132" s="19"/>
      <c r="M132" s="16"/>
      <c r="N132" s="19"/>
      <c r="O132" s="17"/>
      <c r="P132" s="29"/>
      <c r="Q132" s="34"/>
      <c r="R132" s="19"/>
      <c r="S132" s="20"/>
      <c r="T132" s="17"/>
    </row>
    <row r="133" spans="1:20" ht="15">
      <c r="A133" s="17">
        <v>25</v>
      </c>
      <c r="B133" s="59" t="s">
        <v>460</v>
      </c>
      <c r="C133" s="14"/>
      <c r="D133" s="14"/>
      <c r="E133" s="14"/>
      <c r="F133" s="20"/>
      <c r="G133" s="17" t="s">
        <v>496</v>
      </c>
      <c r="H133" s="325" t="s">
        <v>528</v>
      </c>
      <c r="I133" s="373"/>
      <c r="J133" s="327"/>
      <c r="K133" s="20">
        <f>L133+M133+N133+O133</f>
        <v>160</v>
      </c>
      <c r="L133" s="20"/>
      <c r="M133" s="17"/>
      <c r="N133" s="20">
        <v>160</v>
      </c>
      <c r="O133" s="17"/>
      <c r="P133" s="209">
        <v>98</v>
      </c>
      <c r="Q133" s="209">
        <v>48</v>
      </c>
      <c r="R133" s="188"/>
      <c r="S133" s="188"/>
      <c r="T133" s="228"/>
    </row>
    <row r="134" spans="1:20" ht="15">
      <c r="A134" s="18"/>
      <c r="B134" s="62" t="s">
        <v>461</v>
      </c>
      <c r="C134" s="15"/>
      <c r="D134" s="15"/>
      <c r="E134" s="15"/>
      <c r="F134" s="21"/>
      <c r="G134" s="18" t="s">
        <v>507</v>
      </c>
      <c r="H134" s="217" t="s">
        <v>13</v>
      </c>
      <c r="I134" s="15"/>
      <c r="J134" s="21"/>
      <c r="K134" s="240">
        <f>K133</f>
        <v>160</v>
      </c>
      <c r="L134" s="240"/>
      <c r="M134" s="71"/>
      <c r="N134" s="240">
        <v>160</v>
      </c>
      <c r="O134" s="71"/>
      <c r="P134" s="235">
        <f>P133</f>
        <v>98</v>
      </c>
      <c r="Q134" s="235">
        <v>48</v>
      </c>
      <c r="R134" s="220">
        <f>Q134*100/K134</f>
        <v>30</v>
      </c>
      <c r="S134" s="220">
        <f>Q134*100/P134</f>
        <v>48.97959183673469</v>
      </c>
      <c r="T134" s="227">
        <f>Q134-P134</f>
        <v>-50</v>
      </c>
    </row>
    <row r="135" spans="1:20" ht="15">
      <c r="A135" s="17"/>
      <c r="B135" s="349" t="s">
        <v>466</v>
      </c>
      <c r="C135" s="350"/>
      <c r="D135" s="350"/>
      <c r="E135" s="350"/>
      <c r="F135" s="351"/>
      <c r="G135" s="17">
        <v>7950030</v>
      </c>
      <c r="H135" s="59"/>
      <c r="I135" s="14"/>
      <c r="J135" s="20"/>
      <c r="K135" s="20"/>
      <c r="L135" s="20"/>
      <c r="M135" s="17"/>
      <c r="N135" s="20"/>
      <c r="O135" s="17"/>
      <c r="P135" s="29"/>
      <c r="Q135" s="29"/>
      <c r="R135" s="20"/>
      <c r="S135" s="20"/>
      <c r="T135" s="17"/>
    </row>
    <row r="136" spans="1:20" ht="15">
      <c r="A136" s="17">
        <v>26</v>
      </c>
      <c r="B136" s="59" t="s">
        <v>463</v>
      </c>
      <c r="C136" s="14"/>
      <c r="D136" s="14"/>
      <c r="E136" s="14"/>
      <c r="F136" s="20"/>
      <c r="G136" s="17" t="s">
        <v>496</v>
      </c>
      <c r="H136" s="59" t="s">
        <v>529</v>
      </c>
      <c r="I136" s="14"/>
      <c r="J136" s="20"/>
      <c r="K136" s="20"/>
      <c r="L136" s="20"/>
      <c r="M136" s="17"/>
      <c r="N136" s="229"/>
      <c r="O136" s="228"/>
      <c r="P136" s="29"/>
      <c r="Q136" s="29"/>
      <c r="R136" s="20"/>
      <c r="S136" s="20"/>
      <c r="T136" s="17"/>
    </row>
    <row r="137" spans="1:20" ht="15">
      <c r="A137" s="17"/>
      <c r="B137" s="59" t="s">
        <v>464</v>
      </c>
      <c r="C137" s="14"/>
      <c r="D137" s="14"/>
      <c r="E137" s="14"/>
      <c r="F137" s="20"/>
      <c r="G137" s="17" t="s">
        <v>497</v>
      </c>
      <c r="H137" s="59" t="s">
        <v>530</v>
      </c>
      <c r="I137" s="14"/>
      <c r="J137" s="20"/>
      <c r="K137" s="229">
        <f>L137+M137+N137+O137</f>
        <v>640</v>
      </c>
      <c r="L137" s="20"/>
      <c r="M137" s="17"/>
      <c r="N137" s="229">
        <v>640</v>
      </c>
      <c r="O137" s="228"/>
      <c r="P137" s="29"/>
      <c r="Q137" s="29"/>
      <c r="R137" s="20"/>
      <c r="S137" s="20"/>
      <c r="T137" s="17"/>
    </row>
    <row r="138" spans="1:20" ht="15">
      <c r="A138" s="17"/>
      <c r="B138" s="59" t="s">
        <v>465</v>
      </c>
      <c r="C138" s="14"/>
      <c r="D138" s="14"/>
      <c r="E138" s="14"/>
      <c r="F138" s="20"/>
      <c r="G138" s="17" t="s">
        <v>498</v>
      </c>
      <c r="H138" s="59" t="s">
        <v>51</v>
      </c>
      <c r="I138" s="14"/>
      <c r="J138" s="20"/>
      <c r="K138" s="229">
        <f>L138+M138+N138+O138</f>
        <v>23</v>
      </c>
      <c r="L138" s="20"/>
      <c r="M138" s="17"/>
      <c r="N138" s="229">
        <v>10</v>
      </c>
      <c r="O138" s="228">
        <v>13</v>
      </c>
      <c r="P138" s="209">
        <v>6</v>
      </c>
      <c r="Q138" s="209">
        <v>6</v>
      </c>
      <c r="R138" s="188">
        <f>Q138*100/K138</f>
        <v>26.08695652173913</v>
      </c>
      <c r="S138" s="188">
        <f>Q138*100/P138</f>
        <v>100</v>
      </c>
      <c r="T138" s="228">
        <f>Q138-P138</f>
        <v>0</v>
      </c>
    </row>
    <row r="139" spans="1:20" ht="15">
      <c r="A139" s="18"/>
      <c r="B139" s="62"/>
      <c r="C139" s="15"/>
      <c r="D139" s="15"/>
      <c r="E139" s="15"/>
      <c r="F139" s="21"/>
      <c r="G139" s="18" t="s">
        <v>203</v>
      </c>
      <c r="H139" s="217" t="s">
        <v>13</v>
      </c>
      <c r="I139" s="15"/>
      <c r="J139" s="21"/>
      <c r="K139" s="239">
        <f>K137+K138+K136</f>
        <v>663</v>
      </c>
      <c r="L139" s="21"/>
      <c r="M139" s="18"/>
      <c r="N139" s="239">
        <f>N137+N138</f>
        <v>650</v>
      </c>
      <c r="O139" s="227">
        <f>O137+O138</f>
        <v>13</v>
      </c>
      <c r="P139" s="262">
        <f>P136+P137+P138</f>
        <v>6</v>
      </c>
      <c r="Q139" s="129">
        <v>6</v>
      </c>
      <c r="R139" s="40">
        <f>Q139*100/K139</f>
        <v>0.9049773755656109</v>
      </c>
      <c r="S139" s="249">
        <f>Q139*100/P139</f>
        <v>100</v>
      </c>
      <c r="T139" s="227">
        <f>Q139-P139</f>
        <v>0</v>
      </c>
    </row>
    <row r="140" spans="1:20" ht="15">
      <c r="A140" s="16"/>
      <c r="B140" s="349" t="s">
        <v>462</v>
      </c>
      <c r="C140" s="350"/>
      <c r="D140" s="350"/>
      <c r="E140" s="350"/>
      <c r="F140" s="351"/>
      <c r="G140" s="20">
        <v>7950008</v>
      </c>
      <c r="H140" s="59"/>
      <c r="I140" s="14"/>
      <c r="J140" s="20"/>
      <c r="K140" s="20"/>
      <c r="L140" s="20"/>
      <c r="M140" s="17"/>
      <c r="N140" s="20"/>
      <c r="O140" s="17"/>
      <c r="P140" s="17"/>
      <c r="Q140" s="17"/>
      <c r="R140" s="20"/>
      <c r="S140" s="20"/>
      <c r="T140" s="17"/>
    </row>
    <row r="141" spans="1:20" ht="15">
      <c r="A141" s="17">
        <v>27</v>
      </c>
      <c r="B141" s="59" t="s">
        <v>467</v>
      </c>
      <c r="C141" s="14"/>
      <c r="D141" s="14"/>
      <c r="E141" s="14"/>
      <c r="F141" s="20"/>
      <c r="G141" s="17" t="s">
        <v>496</v>
      </c>
      <c r="H141" s="59" t="s">
        <v>122</v>
      </c>
      <c r="I141" s="14"/>
      <c r="J141" s="20"/>
      <c r="K141" s="20">
        <f>L141+M141+N141+O141</f>
        <v>50</v>
      </c>
      <c r="L141" s="17"/>
      <c r="M141" s="17"/>
      <c r="N141" s="29">
        <v>50</v>
      </c>
      <c r="O141" s="29"/>
      <c r="P141" s="29">
        <v>0</v>
      </c>
      <c r="Q141" s="29">
        <v>0</v>
      </c>
      <c r="R141" s="20"/>
      <c r="S141" s="20"/>
      <c r="T141" s="17"/>
    </row>
    <row r="142" spans="1:20" ht="15">
      <c r="A142" s="18"/>
      <c r="B142" s="64" t="s">
        <v>468</v>
      </c>
      <c r="C142" s="15"/>
      <c r="D142" s="15"/>
      <c r="E142" s="15"/>
      <c r="F142" s="21"/>
      <c r="G142" s="18"/>
      <c r="H142" s="217" t="s">
        <v>13</v>
      </c>
      <c r="I142" s="15"/>
      <c r="J142" s="21"/>
      <c r="K142" s="21">
        <f>K141</f>
        <v>50</v>
      </c>
      <c r="L142" s="18"/>
      <c r="M142" s="18"/>
      <c r="N142" s="27">
        <v>50</v>
      </c>
      <c r="O142" s="27"/>
      <c r="P142" s="27">
        <f>P141</f>
        <v>0</v>
      </c>
      <c r="Q142" s="27">
        <v>0</v>
      </c>
      <c r="R142" s="40">
        <f>Q142*100/K142</f>
        <v>0</v>
      </c>
      <c r="S142" s="249">
        <v>0</v>
      </c>
      <c r="T142" s="227">
        <f>Q142-P142</f>
        <v>0</v>
      </c>
    </row>
    <row r="143" spans="1:20" ht="15">
      <c r="A143" s="17"/>
      <c r="B143" s="349" t="s">
        <v>469</v>
      </c>
      <c r="C143" s="350"/>
      <c r="D143" s="350"/>
      <c r="E143" s="350"/>
      <c r="F143" s="351"/>
      <c r="G143" s="17">
        <v>7950036</v>
      </c>
      <c r="H143" s="59"/>
      <c r="I143" s="14"/>
      <c r="J143" s="20"/>
      <c r="K143" s="20"/>
      <c r="L143" s="17"/>
      <c r="M143" s="17"/>
      <c r="N143" s="17"/>
      <c r="O143" s="16"/>
      <c r="P143" s="17"/>
      <c r="Q143" s="16"/>
      <c r="R143" s="20"/>
      <c r="S143" s="20"/>
      <c r="T143" s="17"/>
    </row>
    <row r="144" spans="1:20" ht="15">
      <c r="A144" s="17">
        <v>28</v>
      </c>
      <c r="B144" s="59" t="s">
        <v>229</v>
      </c>
      <c r="C144" s="14"/>
      <c r="D144" s="14"/>
      <c r="E144" s="14"/>
      <c r="F144" s="20"/>
      <c r="G144" s="17" t="s">
        <v>496</v>
      </c>
      <c r="H144" s="59" t="s">
        <v>531</v>
      </c>
      <c r="I144" s="14"/>
      <c r="J144" s="20"/>
      <c r="K144" s="20">
        <f>L144+M144+N144+O144</f>
        <v>864.356</v>
      </c>
      <c r="L144" s="17"/>
      <c r="M144" s="17"/>
      <c r="N144" s="17">
        <v>864.356</v>
      </c>
      <c r="O144" s="17"/>
      <c r="P144" s="29">
        <v>105.15</v>
      </c>
      <c r="Q144" s="29">
        <v>0</v>
      </c>
      <c r="R144" s="20"/>
      <c r="S144" s="20"/>
      <c r="T144" s="17"/>
    </row>
    <row r="145" spans="1:20" ht="15">
      <c r="A145" s="17"/>
      <c r="B145" s="59" t="s">
        <v>470</v>
      </c>
      <c r="C145" s="14"/>
      <c r="D145" s="14"/>
      <c r="E145" s="14"/>
      <c r="F145" s="20"/>
      <c r="G145" s="17"/>
      <c r="H145" s="59" t="s">
        <v>536</v>
      </c>
      <c r="I145" s="14"/>
      <c r="J145" s="20"/>
      <c r="K145" s="20"/>
      <c r="L145" s="17"/>
      <c r="M145" s="17"/>
      <c r="N145" s="17"/>
      <c r="O145" s="17"/>
      <c r="P145" s="209">
        <v>100</v>
      </c>
      <c r="Q145" s="29">
        <v>0</v>
      </c>
      <c r="R145" s="20"/>
      <c r="S145" s="20"/>
      <c r="T145" s="17"/>
    </row>
    <row r="146" spans="1:20" ht="15">
      <c r="A146" s="18"/>
      <c r="B146" s="62"/>
      <c r="C146" s="15"/>
      <c r="D146" s="15"/>
      <c r="E146" s="15"/>
      <c r="F146" s="21"/>
      <c r="G146" s="18"/>
      <c r="H146" s="217" t="s">
        <v>13</v>
      </c>
      <c r="I146" s="15"/>
      <c r="J146" s="21"/>
      <c r="K146" s="240">
        <f>K144</f>
        <v>864.356</v>
      </c>
      <c r="L146" s="71"/>
      <c r="M146" s="71"/>
      <c r="N146" s="71">
        <v>864.356</v>
      </c>
      <c r="O146" s="71"/>
      <c r="P146" s="235">
        <f>P144+P145</f>
        <v>205.15</v>
      </c>
      <c r="Q146" s="232">
        <f>Q144+Q145</f>
        <v>0</v>
      </c>
      <c r="R146" s="232">
        <f>Q146*100/K146</f>
        <v>0</v>
      </c>
      <c r="S146" s="220">
        <f>Q146*100/P146</f>
        <v>0</v>
      </c>
      <c r="T146" s="227">
        <f>Q146-P146</f>
        <v>-205.15</v>
      </c>
    </row>
    <row r="147" spans="1:20" ht="15">
      <c r="A147" s="17"/>
      <c r="B147" s="349" t="s">
        <v>471</v>
      </c>
      <c r="C147" s="350"/>
      <c r="D147" s="350"/>
      <c r="E147" s="350"/>
      <c r="F147" s="351"/>
      <c r="G147" s="17">
        <v>7950004</v>
      </c>
      <c r="H147" s="59"/>
      <c r="I147" s="14"/>
      <c r="J147" s="20"/>
      <c r="K147" s="20"/>
      <c r="L147" s="17"/>
      <c r="M147" s="17"/>
      <c r="N147" s="17"/>
      <c r="O147" s="17"/>
      <c r="P147" s="29"/>
      <c r="Q147" s="34"/>
      <c r="R147" s="20"/>
      <c r="S147" s="20"/>
      <c r="T147" s="17"/>
    </row>
    <row r="148" spans="1:20" ht="15">
      <c r="A148" s="17">
        <v>29</v>
      </c>
      <c r="B148" s="59" t="s">
        <v>472</v>
      </c>
      <c r="C148" s="14"/>
      <c r="D148" s="14"/>
      <c r="E148" s="14"/>
      <c r="F148" s="20"/>
      <c r="G148" s="17" t="s">
        <v>496</v>
      </c>
      <c r="H148" s="59" t="s">
        <v>532</v>
      </c>
      <c r="I148" s="14"/>
      <c r="J148" s="20"/>
      <c r="K148" s="20">
        <f>L148+M148+N148+O148</f>
        <v>1882.7640000000001</v>
      </c>
      <c r="L148" s="17"/>
      <c r="M148" s="17">
        <v>303.514</v>
      </c>
      <c r="N148" s="17">
        <v>789.625</v>
      </c>
      <c r="O148" s="17">
        <v>789.625</v>
      </c>
      <c r="P148" s="29"/>
      <c r="Q148" s="29"/>
      <c r="R148" s="20"/>
      <c r="S148" s="20"/>
      <c r="T148" s="17"/>
    </row>
    <row r="149" spans="1:20" ht="15">
      <c r="A149" s="17"/>
      <c r="B149" s="59" t="s">
        <v>473</v>
      </c>
      <c r="C149" s="14"/>
      <c r="D149" s="14"/>
      <c r="E149" s="14"/>
      <c r="F149" s="20"/>
      <c r="G149" s="17" t="s">
        <v>507</v>
      </c>
      <c r="H149" s="59"/>
      <c r="I149" s="14"/>
      <c r="J149" s="20"/>
      <c r="K149" s="20"/>
      <c r="L149" s="17"/>
      <c r="M149" s="17"/>
      <c r="N149" s="17"/>
      <c r="O149" s="17"/>
      <c r="P149" s="29"/>
      <c r="Q149" s="29"/>
      <c r="R149" s="20"/>
      <c r="S149" s="20"/>
      <c r="T149" s="17"/>
    </row>
    <row r="150" spans="1:20" ht="15">
      <c r="A150" s="18"/>
      <c r="B150" s="62" t="s">
        <v>474</v>
      </c>
      <c r="C150" s="15"/>
      <c r="D150" s="15"/>
      <c r="E150" s="15"/>
      <c r="F150" s="21"/>
      <c r="G150" s="18"/>
      <c r="H150" s="217" t="s">
        <v>13</v>
      </c>
      <c r="I150" s="15"/>
      <c r="J150" s="21"/>
      <c r="K150" s="21">
        <f>K148</f>
        <v>1882.7640000000001</v>
      </c>
      <c r="L150" s="18"/>
      <c r="M150" s="18"/>
      <c r="N150" s="18"/>
      <c r="O150" s="18"/>
      <c r="P150" s="27">
        <v>0</v>
      </c>
      <c r="Q150" s="27">
        <v>0</v>
      </c>
      <c r="R150" s="249">
        <f>Q150*100/K150</f>
        <v>0</v>
      </c>
      <c r="S150" s="249">
        <v>0</v>
      </c>
      <c r="T150" s="227">
        <f>Q150-P150</f>
        <v>0</v>
      </c>
    </row>
    <row r="151" spans="1:20" ht="15">
      <c r="A151" s="16"/>
      <c r="B151" s="350" t="s">
        <v>475</v>
      </c>
      <c r="C151" s="350"/>
      <c r="D151" s="350"/>
      <c r="E151" s="350"/>
      <c r="F151" s="351"/>
      <c r="G151" s="16">
        <v>7950037</v>
      </c>
      <c r="H151" s="59"/>
      <c r="I151" s="14"/>
      <c r="J151" s="19"/>
      <c r="K151" s="20"/>
      <c r="L151" s="16"/>
      <c r="M151" s="16"/>
      <c r="N151" s="16"/>
      <c r="O151" s="17"/>
      <c r="P151" s="29"/>
      <c r="Q151" s="29"/>
      <c r="R151" s="20"/>
      <c r="S151" s="20"/>
      <c r="T151" s="17"/>
    </row>
    <row r="152" spans="1:20" ht="15">
      <c r="A152" s="17">
        <v>30</v>
      </c>
      <c r="B152" s="53" t="s">
        <v>476</v>
      </c>
      <c r="C152" s="14"/>
      <c r="D152" s="14"/>
      <c r="E152" s="14"/>
      <c r="F152" s="20"/>
      <c r="G152" s="17" t="s">
        <v>496</v>
      </c>
      <c r="H152" s="59" t="s">
        <v>532</v>
      </c>
      <c r="I152" s="14"/>
      <c r="J152" s="20"/>
      <c r="K152" s="20">
        <f>L152+M152+N152+O152</f>
        <v>2963.795</v>
      </c>
      <c r="L152" s="17"/>
      <c r="M152" s="17">
        <v>107.525</v>
      </c>
      <c r="N152" s="17">
        <v>1428.135</v>
      </c>
      <c r="O152" s="17">
        <v>1428.135</v>
      </c>
      <c r="P152" s="29"/>
      <c r="Q152" s="29"/>
      <c r="R152" s="20"/>
      <c r="S152" s="20"/>
      <c r="T152" s="17"/>
    </row>
    <row r="153" spans="1:20" ht="15">
      <c r="A153" s="18"/>
      <c r="B153" s="58" t="s">
        <v>477</v>
      </c>
      <c r="C153" s="15"/>
      <c r="D153" s="15"/>
      <c r="E153" s="15"/>
      <c r="F153" s="21"/>
      <c r="G153" s="18"/>
      <c r="H153" s="217" t="s">
        <v>13</v>
      </c>
      <c r="I153" s="15"/>
      <c r="J153" s="21"/>
      <c r="K153" s="21">
        <f>K152</f>
        <v>2963.795</v>
      </c>
      <c r="L153" s="18"/>
      <c r="M153" s="18"/>
      <c r="N153" s="18"/>
      <c r="O153" s="18"/>
      <c r="P153" s="27">
        <v>0</v>
      </c>
      <c r="Q153" s="27">
        <v>0</v>
      </c>
      <c r="R153" s="249">
        <f>Q153*100/K153</f>
        <v>0</v>
      </c>
      <c r="S153" s="249">
        <v>0</v>
      </c>
      <c r="T153" s="227">
        <f>Q153-P153</f>
        <v>0</v>
      </c>
    </row>
    <row r="154" spans="1:20" ht="15">
      <c r="A154" s="16"/>
      <c r="B154" s="350" t="s">
        <v>478</v>
      </c>
      <c r="C154" s="350"/>
      <c r="D154" s="350"/>
      <c r="E154" s="350"/>
      <c r="F154" s="351"/>
      <c r="G154" s="17">
        <v>7950038</v>
      </c>
      <c r="H154" s="59"/>
      <c r="I154" s="14"/>
      <c r="J154" s="20"/>
      <c r="K154" s="20"/>
      <c r="L154" s="17"/>
      <c r="M154" s="17"/>
      <c r="N154" s="17"/>
      <c r="O154" s="17"/>
      <c r="P154" s="17"/>
      <c r="Q154" s="16"/>
      <c r="R154" s="16"/>
      <c r="S154" s="16"/>
      <c r="T154" s="16"/>
    </row>
    <row r="155" spans="1:20" ht="15">
      <c r="A155" s="17">
        <v>31</v>
      </c>
      <c r="B155" s="53" t="s">
        <v>479</v>
      </c>
      <c r="C155" s="14"/>
      <c r="D155" s="14"/>
      <c r="E155" s="14"/>
      <c r="F155" s="20"/>
      <c r="G155" s="17"/>
      <c r="H155" s="59" t="s">
        <v>533</v>
      </c>
      <c r="I155" s="14"/>
      <c r="J155" s="20"/>
      <c r="K155" s="20">
        <f>L155+M155+N155+O155</f>
        <v>0</v>
      </c>
      <c r="L155" s="17"/>
      <c r="M155" s="17"/>
      <c r="N155" s="17"/>
      <c r="O155" s="17"/>
      <c r="P155" s="29">
        <v>730.088</v>
      </c>
      <c r="Q155" s="29">
        <v>730.088</v>
      </c>
      <c r="R155" s="30"/>
      <c r="S155" s="30">
        <f>Q155*100/P155</f>
        <v>100.00000000000001</v>
      </c>
      <c r="T155" s="228">
        <f>Q155-P155</f>
        <v>0</v>
      </c>
    </row>
    <row r="156" spans="1:20" ht="15">
      <c r="A156" s="17"/>
      <c r="B156" s="53" t="s">
        <v>480</v>
      </c>
      <c r="C156" s="14"/>
      <c r="D156" s="14"/>
      <c r="E156" s="14"/>
      <c r="F156" s="20"/>
      <c r="G156" s="17"/>
      <c r="H156" s="377" t="s">
        <v>534</v>
      </c>
      <c r="I156" s="378"/>
      <c r="J156" s="379"/>
      <c r="K156" s="20">
        <f>L156+M156+N156+O156</f>
        <v>0</v>
      </c>
      <c r="L156" s="17"/>
      <c r="M156" s="17"/>
      <c r="N156" s="17"/>
      <c r="O156" s="17"/>
      <c r="P156" s="29">
        <v>2275.611</v>
      </c>
      <c r="Q156" s="29">
        <v>2244.96</v>
      </c>
      <c r="R156" s="30"/>
      <c r="S156" s="30">
        <f>Q156*100/P156</f>
        <v>98.65306504494838</v>
      </c>
      <c r="T156" s="228">
        <f>Q156-P156</f>
        <v>-30.65099999999984</v>
      </c>
    </row>
    <row r="157" spans="1:20" ht="15">
      <c r="A157" s="17"/>
      <c r="B157" s="53" t="s">
        <v>481</v>
      </c>
      <c r="C157" s="14"/>
      <c r="D157" s="14"/>
      <c r="E157" s="14"/>
      <c r="F157" s="20"/>
      <c r="G157" s="17"/>
      <c r="H157" s="59" t="s">
        <v>535</v>
      </c>
      <c r="I157" s="14"/>
      <c r="J157" s="20"/>
      <c r="K157" s="20">
        <f>L157+M157+N157+O157</f>
        <v>0</v>
      </c>
      <c r="L157" s="17"/>
      <c r="M157" s="17"/>
      <c r="N157" s="17"/>
      <c r="O157" s="17"/>
      <c r="P157" s="194">
        <v>60</v>
      </c>
      <c r="Q157" s="29">
        <v>13.672</v>
      </c>
      <c r="R157" s="30"/>
      <c r="S157" s="30">
        <f>Q157*100/P157</f>
        <v>22.78666666666667</v>
      </c>
      <c r="T157" s="228">
        <f>Q157-P157</f>
        <v>-46.328</v>
      </c>
    </row>
    <row r="158" spans="1:20" ht="15">
      <c r="A158" s="18"/>
      <c r="B158" s="58" t="s">
        <v>482</v>
      </c>
      <c r="C158" s="15"/>
      <c r="D158" s="15"/>
      <c r="E158" s="15"/>
      <c r="F158" s="21"/>
      <c r="G158" s="18"/>
      <c r="H158" s="234" t="s">
        <v>13</v>
      </c>
      <c r="I158" s="15"/>
      <c r="J158" s="21"/>
      <c r="K158" s="21">
        <v>0</v>
      </c>
      <c r="L158" s="18"/>
      <c r="M158" s="18"/>
      <c r="N158" s="18"/>
      <c r="O158" s="18"/>
      <c r="P158" s="235">
        <f>P155+P156+P157</f>
        <v>3065.6989999999996</v>
      </c>
      <c r="Q158" s="271">
        <f>Q155+Q156+Q157</f>
        <v>2988.72</v>
      </c>
      <c r="R158" s="232"/>
      <c r="S158" s="232">
        <f>Q158*100/P158</f>
        <v>97.48902289494175</v>
      </c>
      <c r="T158" s="253">
        <f>SUM(T155:T157)</f>
        <v>-76.97899999999984</v>
      </c>
    </row>
    <row r="159" spans="1:20" ht="15">
      <c r="A159" s="16"/>
      <c r="B159" s="350" t="s">
        <v>554</v>
      </c>
      <c r="C159" s="350"/>
      <c r="D159" s="350"/>
      <c r="E159" s="350"/>
      <c r="F159" s="351"/>
      <c r="G159" s="17"/>
      <c r="H159" s="59"/>
      <c r="I159" s="14"/>
      <c r="J159" s="20"/>
      <c r="K159" s="20"/>
      <c r="L159" s="17"/>
      <c r="M159" s="17"/>
      <c r="N159" s="17"/>
      <c r="O159" s="17"/>
      <c r="P159" s="17"/>
      <c r="Q159" s="16"/>
      <c r="R159" s="16"/>
      <c r="S159" s="16"/>
      <c r="T159" s="16"/>
    </row>
    <row r="160" spans="1:20" ht="15">
      <c r="A160" s="17">
        <v>32</v>
      </c>
      <c r="B160" s="53" t="s">
        <v>550</v>
      </c>
      <c r="C160" s="14"/>
      <c r="D160" s="14"/>
      <c r="E160" s="14"/>
      <c r="F160" s="20"/>
      <c r="G160" s="17"/>
      <c r="H160" s="59" t="s">
        <v>533</v>
      </c>
      <c r="I160" s="14"/>
      <c r="J160" s="20"/>
      <c r="K160" s="20">
        <f>L160+M160+N160+O160</f>
        <v>0</v>
      </c>
      <c r="L160" s="17"/>
      <c r="M160" s="17"/>
      <c r="N160" s="17"/>
      <c r="O160" s="17"/>
      <c r="P160" s="29">
        <v>730.088</v>
      </c>
      <c r="Q160" s="29">
        <v>730.088</v>
      </c>
      <c r="R160" s="30"/>
      <c r="S160" s="30">
        <f>Q160*100/P160</f>
        <v>100.00000000000001</v>
      </c>
      <c r="T160" s="228">
        <f>Q160-P160</f>
        <v>0</v>
      </c>
    </row>
    <row r="161" spans="1:20" ht="15">
      <c r="A161" s="17"/>
      <c r="B161" s="53" t="s">
        <v>551</v>
      </c>
      <c r="C161" s="14"/>
      <c r="D161" s="14"/>
      <c r="E161" s="14"/>
      <c r="F161" s="20"/>
      <c r="G161" s="17"/>
      <c r="H161" s="377" t="s">
        <v>534</v>
      </c>
      <c r="I161" s="378"/>
      <c r="J161" s="379"/>
      <c r="K161" s="20">
        <f>L161+M161+N161+O161</f>
        <v>0</v>
      </c>
      <c r="L161" s="17"/>
      <c r="M161" s="17"/>
      <c r="N161" s="17"/>
      <c r="O161" s="17"/>
      <c r="P161" s="29">
        <v>2275.611</v>
      </c>
      <c r="Q161" s="29">
        <v>2244.96</v>
      </c>
      <c r="R161" s="30"/>
      <c r="S161" s="30">
        <f>Q161*100/P161</f>
        <v>98.65306504494838</v>
      </c>
      <c r="T161" s="228">
        <f>Q161-P161</f>
        <v>-30.65099999999984</v>
      </c>
    </row>
    <row r="162" spans="1:20" ht="15">
      <c r="A162" s="17"/>
      <c r="B162" s="53" t="s">
        <v>552</v>
      </c>
      <c r="C162" s="14"/>
      <c r="D162" s="14"/>
      <c r="E162" s="14"/>
      <c r="F162" s="20"/>
      <c r="G162" s="17"/>
      <c r="H162" s="59" t="s">
        <v>535</v>
      </c>
      <c r="I162" s="14"/>
      <c r="J162" s="20"/>
      <c r="K162" s="20">
        <f>L162+M162+N162+O162</f>
        <v>0</v>
      </c>
      <c r="L162" s="17"/>
      <c r="M162" s="17"/>
      <c r="N162" s="17"/>
      <c r="O162" s="17"/>
      <c r="P162" s="194">
        <v>60</v>
      </c>
      <c r="Q162" s="29">
        <v>13.672</v>
      </c>
      <c r="R162" s="30"/>
      <c r="S162" s="30">
        <f>Q162*100/P162</f>
        <v>22.78666666666667</v>
      </c>
      <c r="T162" s="228">
        <f>Q162-P162</f>
        <v>-46.328</v>
      </c>
    </row>
    <row r="163" spans="1:20" ht="15">
      <c r="A163" s="18"/>
      <c r="B163" s="58" t="s">
        <v>553</v>
      </c>
      <c r="C163" s="15"/>
      <c r="D163" s="15"/>
      <c r="E163" s="15"/>
      <c r="F163" s="21"/>
      <c r="G163" s="18"/>
      <c r="H163" s="234" t="s">
        <v>13</v>
      </c>
      <c r="I163" s="15"/>
      <c r="J163" s="21"/>
      <c r="K163" s="21">
        <v>0</v>
      </c>
      <c r="L163" s="18"/>
      <c r="M163" s="18"/>
      <c r="N163" s="18"/>
      <c r="O163" s="18"/>
      <c r="P163" s="235">
        <f>P160+P161+P162</f>
        <v>3065.6989999999996</v>
      </c>
      <c r="Q163" s="271">
        <f>Q160+Q161+Q162</f>
        <v>2988.72</v>
      </c>
      <c r="R163" s="232"/>
      <c r="S163" s="232">
        <f>Q163*100/P163</f>
        <v>97.48902289494175</v>
      </c>
      <c r="T163" s="253">
        <f>SUM(T160:T162)</f>
        <v>-76.97899999999984</v>
      </c>
    </row>
    <row r="164" spans="1:20" ht="15">
      <c r="A164" s="16"/>
      <c r="B164" s="350" t="s">
        <v>558</v>
      </c>
      <c r="C164" s="350"/>
      <c r="D164" s="350"/>
      <c r="E164" s="350"/>
      <c r="F164" s="351"/>
      <c r="G164" s="17"/>
      <c r="H164" s="59"/>
      <c r="I164" s="14"/>
      <c r="J164" s="20"/>
      <c r="K164" s="20"/>
      <c r="L164" s="17"/>
      <c r="M164" s="17"/>
      <c r="N164" s="17"/>
      <c r="O164" s="17"/>
      <c r="P164" s="17"/>
      <c r="Q164" s="16"/>
      <c r="R164" s="16"/>
      <c r="S164" s="16"/>
      <c r="T164" s="16"/>
    </row>
    <row r="165" spans="1:20" ht="15">
      <c r="A165" s="17">
        <v>33</v>
      </c>
      <c r="B165" s="53" t="s">
        <v>555</v>
      </c>
      <c r="C165" s="14"/>
      <c r="D165" s="14"/>
      <c r="E165" s="14"/>
      <c r="F165" s="20"/>
      <c r="G165" s="17"/>
      <c r="H165" s="59" t="s">
        <v>532</v>
      </c>
      <c r="I165" s="14"/>
      <c r="J165" s="20"/>
      <c r="K165" s="20">
        <f>L165+M165+N165+O165</f>
        <v>0</v>
      </c>
      <c r="L165" s="17"/>
      <c r="M165" s="17"/>
      <c r="N165" s="17"/>
      <c r="O165" s="17"/>
      <c r="P165" s="29"/>
      <c r="Q165" s="29"/>
      <c r="R165" s="30"/>
      <c r="S165" s="30"/>
      <c r="T165" s="228"/>
    </row>
    <row r="166" spans="1:20" ht="15">
      <c r="A166" s="17"/>
      <c r="B166" s="53" t="s">
        <v>556</v>
      </c>
      <c r="C166" s="14"/>
      <c r="D166" s="14"/>
      <c r="E166" s="14"/>
      <c r="F166" s="20"/>
      <c r="G166" s="17"/>
      <c r="H166" s="377"/>
      <c r="I166" s="378"/>
      <c r="J166" s="379"/>
      <c r="K166" s="20">
        <f>L166+M166+N166+O166</f>
        <v>0</v>
      </c>
      <c r="L166" s="17"/>
      <c r="M166" s="17"/>
      <c r="N166" s="17"/>
      <c r="O166" s="17"/>
      <c r="P166" s="29"/>
      <c r="Q166" s="29"/>
      <c r="R166" s="30"/>
      <c r="S166" s="30"/>
      <c r="T166" s="228"/>
    </row>
    <row r="167" spans="1:20" ht="15">
      <c r="A167" s="18"/>
      <c r="B167" s="58" t="s">
        <v>557</v>
      </c>
      <c r="C167" s="15"/>
      <c r="D167" s="15"/>
      <c r="E167" s="15"/>
      <c r="F167" s="21"/>
      <c r="G167" s="18"/>
      <c r="H167" s="62"/>
      <c r="I167" s="15"/>
      <c r="J167" s="21"/>
      <c r="K167" s="21">
        <f>L167+M167+N167+O167</f>
        <v>0</v>
      </c>
      <c r="L167" s="18"/>
      <c r="M167" s="18"/>
      <c r="N167" s="18"/>
      <c r="O167" s="18"/>
      <c r="P167" s="184"/>
      <c r="Q167" s="27"/>
      <c r="R167" s="40"/>
      <c r="S167" s="40"/>
      <c r="T167" s="227"/>
    </row>
  </sheetData>
  <mergeCells count="54">
    <mergeCell ref="B147:F147"/>
    <mergeCell ref="B72:F72"/>
    <mergeCell ref="H166:J166"/>
    <mergeCell ref="B164:F164"/>
    <mergeCell ref="B154:F154"/>
    <mergeCell ref="B42:F42"/>
    <mergeCell ref="B46:F46"/>
    <mergeCell ref="B105:F105"/>
    <mergeCell ref="B108:F108"/>
    <mergeCell ref="B61:F61"/>
    <mergeCell ref="B67:F67"/>
    <mergeCell ref="B132:F132"/>
    <mergeCell ref="H133:J133"/>
    <mergeCell ref="B159:F159"/>
    <mergeCell ref="H161:J161"/>
    <mergeCell ref="H156:J156"/>
    <mergeCell ref="B143:F143"/>
    <mergeCell ref="B77:F77"/>
    <mergeCell ref="B1:M1"/>
    <mergeCell ref="H125:J125"/>
    <mergeCell ref="L5:O5"/>
    <mergeCell ref="B6:F6"/>
    <mergeCell ref="B11:F11"/>
    <mergeCell ref="B16:F16"/>
    <mergeCell ref="B5:F5"/>
    <mergeCell ref="B33:F33"/>
    <mergeCell ref="B28:F28"/>
    <mergeCell ref="H5:J5"/>
    <mergeCell ref="H17:J17"/>
    <mergeCell ref="H24:J24"/>
    <mergeCell ref="B90:F90"/>
    <mergeCell ref="B95:F95"/>
    <mergeCell ref="B23:F23"/>
    <mergeCell ref="H65:J65"/>
    <mergeCell ref="H35:J35"/>
    <mergeCell ref="B53:F53"/>
    <mergeCell ref="B57:F57"/>
    <mergeCell ref="B37:F37"/>
    <mergeCell ref="B151:F151"/>
    <mergeCell ref="B112:F112"/>
    <mergeCell ref="B117:F117"/>
    <mergeCell ref="B121:F121"/>
    <mergeCell ref="S4:T4"/>
    <mergeCell ref="S5:T5"/>
    <mergeCell ref="S6:S7"/>
    <mergeCell ref="H29:J29"/>
    <mergeCell ref="B140:F140"/>
    <mergeCell ref="B81:F81"/>
    <mergeCell ref="B100:F100"/>
    <mergeCell ref="H30:J30"/>
    <mergeCell ref="H38:J38"/>
    <mergeCell ref="H114:J114"/>
    <mergeCell ref="B128:F128"/>
    <mergeCell ref="B135:F135"/>
  </mergeCells>
  <printOptions/>
  <pageMargins left="0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oper</cp:lastModifiedBy>
  <cp:lastPrinted>2013-03-21T05:27:45Z</cp:lastPrinted>
  <dcterms:created xsi:type="dcterms:W3CDTF">2012-06-18T06:30:57Z</dcterms:created>
  <dcterms:modified xsi:type="dcterms:W3CDTF">2013-03-21T05:52:36Z</dcterms:modified>
  <cp:category/>
  <cp:version/>
  <cp:contentType/>
  <cp:contentStatus/>
</cp:coreProperties>
</file>